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6960" tabRatio="601" activeTab="0"/>
  </bookViews>
  <sheets>
    <sheet name="Balandžio 18 - 24 d.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<sst xmlns="http://schemas.openxmlformats.org/spreadsheetml/2006/main" count="88" uniqueCount="62">
  <si>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</si>
  <si>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</si>
  <si>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</si>
  <si>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</si>
  <si>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</si>
  <si>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</si>
  <si>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</si>
  <si>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</si>
  <si>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</si>
  <si>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</si>
  <si>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</si>
  <si>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Nepaprastas žmogus-voras 2
(The Amazing Spider-Man 2)</t>
  </si>
  <si>
    <t>Viešbutis "Grand Budapest"
(The Grand Budapest Hotel)</t>
  </si>
  <si>
    <t>Nimfomanė. 1 dalis
(Nymphomaniac Part I)</t>
  </si>
  <si>
    <t>-</t>
  </si>
  <si>
    <t>VISO (top10):</t>
  </si>
  <si>
    <t>-</t>
  </si>
  <si>
    <t>ACME Film</t>
  </si>
  <si>
    <t>Valentinas už 2rų
(Valentinas Behind the Doors)</t>
  </si>
  <si>
    <t>Top Film</t>
  </si>
  <si>
    <t>ACME Film</t>
  </si>
  <si>
    <t>VISO (top20):</t>
  </si>
  <si>
    <t>Išankstiniai seansai</t>
  </si>
  <si>
    <t>Ponas Žirnis ir Šermanas
(Mr. Peabody &amp; Sherman)</t>
  </si>
  <si>
    <t>Theatrical Film Distribution /
20th Century Fox</t>
  </si>
  <si>
    <t>Divergentė
(Divergent)</t>
  </si>
  <si>
    <t>Forum Cinemas /
WDSMPI</t>
  </si>
  <si>
    <t>Incognito Films</t>
  </si>
  <si>
    <t>Balandžio 18 - 24 d. Lietuvos kino teatruose rodytų filmų top-30</t>
  </si>
  <si>
    <t>Balandžio
11 - 17 d. 
pajamos
(Lt)</t>
  </si>
  <si>
    <t>Balandžio
18 - 24 d. 
pajamos
(Lt)</t>
  </si>
  <si>
    <t>Balandžio
18 - 24 d. 
žiūrovų
sk.</t>
  </si>
  <si>
    <t>Balandžio
18 - 24 d. 
pajamos
(Eur)</t>
  </si>
  <si>
    <t>N</t>
  </si>
  <si>
    <t>Greitasis "Maskva-Rusija"
(Скорый "Москва-Россия" / Skoriy "Maskva-Rossiya")</t>
  </si>
  <si>
    <t>Garsų pasaulio įrašai</t>
  </si>
  <si>
    <t>N</t>
  </si>
  <si>
    <t>-</t>
  </si>
  <si>
    <t>Nimfomanė. 2 dalis
(Nymphomaniac. Part II)</t>
  </si>
  <si>
    <t>ACME Film</t>
  </si>
  <si>
    <t>ACME Film /
Sony</t>
  </si>
  <si>
    <t>Kita moteris
(The Other Woman)</t>
  </si>
  <si>
    <t>Ledo šalis
(Frozen)</t>
  </si>
  <si>
    <t>Forum Cinemas /
Paramount</t>
  </si>
  <si>
    <t>Yves Saint Laurent</t>
  </si>
  <si>
    <t>ACME Film</t>
  </si>
  <si>
    <t>N</t>
  </si>
  <si>
    <t>IS</t>
  </si>
  <si>
    <t>Nojaus laivas
(Noah)</t>
  </si>
  <si>
    <t>Rio 2</t>
  </si>
  <si>
    <t>Trys dienos nužudyti
(3 Days To Kill)</t>
  </si>
  <si>
    <t xml:space="preserve">Kapitonas Amerika: Žiemos karys 
(Captain America: The Winter Soldier) </t>
  </si>
  <si>
    <t>Aš tuoj grįšiu
(On My Way / Elle S’En Va)</t>
  </si>
  <si>
    <t>A-One Films</t>
  </si>
  <si>
    <t>Need For Speed. Ištroškę greičio
(Need For Speed)</t>
  </si>
  <si>
    <t>Didžioji skruzdėlyčių karalystė
(Minuscule, Valley of the Lost Ants)</t>
  </si>
  <si>
    <t>Kino kultas</t>
  </si>
  <si>
    <t>Redirected / Už Lietuvą!
(Redirected)</t>
  </si>
  <si>
    <t xml:space="preserve">Bendros
pajamos 
(Lt) </t>
  </si>
  <si>
    <t>Tarzanas
(Tarzan)</t>
  </si>
  <si>
    <t>Blogi mentai
(Wrong Cops)</t>
  </si>
  <si>
    <t>Ji
(Her)</t>
  </si>
</sst>
</file>

<file path=xl/styles.xml><?xml version="1.0" encoding="utf-8"?>
<styleSheet xmlns="http://schemas.openxmlformats.org/spreadsheetml/2006/main">
  <numFmts count="5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7.421875" style="3" customWidth="1"/>
    <col min="4" max="4" width="11.00390625" style="3" bestFit="1" customWidth="1"/>
    <col min="5" max="6" width="10.8515625" style="3" bestFit="1" customWidth="1"/>
    <col min="7" max="8" width="10.8515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28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8</v>
      </c>
      <c r="D3" s="39" t="s">
        <v>30</v>
      </c>
      <c r="E3" s="39" t="s">
        <v>32</v>
      </c>
      <c r="F3" s="39" t="s">
        <v>29</v>
      </c>
      <c r="G3" s="39" t="s">
        <v>9</v>
      </c>
      <c r="H3" s="39" t="s">
        <v>31</v>
      </c>
      <c r="I3" s="39" t="s">
        <v>5</v>
      </c>
      <c r="J3" s="39" t="s">
        <v>3</v>
      </c>
      <c r="K3" s="39" t="s">
        <v>6</v>
      </c>
      <c r="L3" s="39" t="s">
        <v>10</v>
      </c>
      <c r="M3" s="39" t="s">
        <v>58</v>
      </c>
      <c r="N3" s="39" t="s">
        <v>0</v>
      </c>
      <c r="O3" s="39" t="s">
        <v>7</v>
      </c>
      <c r="P3" s="39" t="s">
        <v>1</v>
      </c>
      <c r="Q3" s="40" t="s">
        <v>4</v>
      </c>
    </row>
    <row r="4" spans="1:17" ht="25.5" customHeight="1">
      <c r="A4" s="41">
        <v>1</v>
      </c>
      <c r="B4" s="49">
        <v>1</v>
      </c>
      <c r="C4" s="4" t="s">
        <v>49</v>
      </c>
      <c r="D4" s="30">
        <v>212222.3</v>
      </c>
      <c r="E4" s="48">
        <f aca="true" t="shared" si="0" ref="E4:E13">D4/3.452</f>
        <v>61478.070683661645</v>
      </c>
      <c r="F4" s="48">
        <v>633904.59</v>
      </c>
      <c r="G4" s="15">
        <f>(D4-F4)/F4</f>
        <v>-0.6652141294638677</v>
      </c>
      <c r="H4" s="30">
        <v>14519</v>
      </c>
      <c r="I4" s="29">
        <v>514</v>
      </c>
      <c r="J4" s="27">
        <f aca="true" t="shared" si="1" ref="J4:J13">H4/I4</f>
        <v>28.247081712062258</v>
      </c>
      <c r="K4" s="29">
        <v>22</v>
      </c>
      <c r="L4" s="48">
        <v>2</v>
      </c>
      <c r="M4" s="30">
        <v>874485.39</v>
      </c>
      <c r="N4" s="30">
        <v>59220</v>
      </c>
      <c r="O4" s="48">
        <f aca="true" t="shared" si="2" ref="O4:O13">M4/3.452</f>
        <v>253327.1697566628</v>
      </c>
      <c r="P4" s="54">
        <v>41740</v>
      </c>
      <c r="Q4" s="36" t="s">
        <v>24</v>
      </c>
    </row>
    <row r="5" spans="1:17" ht="25.5" customHeight="1">
      <c r="A5" s="41">
        <f>A4+1</f>
        <v>2</v>
      </c>
      <c r="B5" s="49" t="s">
        <v>46</v>
      </c>
      <c r="C5" s="4" t="s">
        <v>48</v>
      </c>
      <c r="D5" s="30">
        <v>123703</v>
      </c>
      <c r="E5" s="48">
        <f t="shared" si="0"/>
        <v>35835.168018539975</v>
      </c>
      <c r="F5" s="30" t="s">
        <v>14</v>
      </c>
      <c r="G5" s="56" t="s">
        <v>14</v>
      </c>
      <c r="H5" s="30">
        <v>7005</v>
      </c>
      <c r="I5" s="29">
        <v>335</v>
      </c>
      <c r="J5" s="27">
        <f t="shared" si="1"/>
        <v>20.91044776119403</v>
      </c>
      <c r="K5" s="29">
        <v>19</v>
      </c>
      <c r="L5" s="48">
        <v>1</v>
      </c>
      <c r="M5" s="30">
        <v>276333</v>
      </c>
      <c r="N5" s="30">
        <v>15382</v>
      </c>
      <c r="O5" s="48">
        <f t="shared" si="2"/>
        <v>80050.11587485515</v>
      </c>
      <c r="P5" s="54">
        <v>41747</v>
      </c>
      <c r="Q5" s="36" t="s">
        <v>43</v>
      </c>
    </row>
    <row r="6" spans="1:17" ht="25.5" customHeight="1">
      <c r="A6" s="41">
        <f aca="true" t="shared" si="3" ref="A6:A13">A5+1</f>
        <v>3</v>
      </c>
      <c r="B6" s="55" t="s">
        <v>33</v>
      </c>
      <c r="C6" s="4" t="s">
        <v>34</v>
      </c>
      <c r="D6" s="30">
        <v>54817.5</v>
      </c>
      <c r="E6" s="48">
        <f t="shared" si="0"/>
        <v>15879.924681344148</v>
      </c>
      <c r="F6" s="30" t="s">
        <v>14</v>
      </c>
      <c r="G6" s="56" t="s">
        <v>14</v>
      </c>
      <c r="H6" s="30">
        <v>3318</v>
      </c>
      <c r="I6" s="29">
        <v>245</v>
      </c>
      <c r="J6" s="27">
        <f t="shared" si="1"/>
        <v>13.542857142857143</v>
      </c>
      <c r="K6" s="29">
        <v>9</v>
      </c>
      <c r="L6" s="48">
        <v>1</v>
      </c>
      <c r="M6" s="30">
        <v>54817.5</v>
      </c>
      <c r="N6" s="30">
        <v>3318</v>
      </c>
      <c r="O6" s="48">
        <f t="shared" si="2"/>
        <v>15879.924681344148</v>
      </c>
      <c r="P6" s="54">
        <v>41747</v>
      </c>
      <c r="Q6" s="36" t="s">
        <v>35</v>
      </c>
    </row>
    <row r="7" spans="1:17" ht="25.5" customHeight="1">
      <c r="A7" s="41">
        <f t="shared" si="3"/>
        <v>4</v>
      </c>
      <c r="B7" s="55" t="s">
        <v>33</v>
      </c>
      <c r="C7" s="4" t="s">
        <v>38</v>
      </c>
      <c r="D7" s="30">
        <v>26224</v>
      </c>
      <c r="E7" s="48">
        <f t="shared" si="0"/>
        <v>7596.75550405562</v>
      </c>
      <c r="F7" s="30" t="s">
        <v>14</v>
      </c>
      <c r="G7" s="56" t="s">
        <v>14</v>
      </c>
      <c r="H7" s="30">
        <v>1704</v>
      </c>
      <c r="I7" s="29">
        <v>150</v>
      </c>
      <c r="J7" s="27">
        <f t="shared" si="1"/>
        <v>11.36</v>
      </c>
      <c r="K7" s="29">
        <v>13</v>
      </c>
      <c r="L7" s="48">
        <v>1</v>
      </c>
      <c r="M7" s="30">
        <v>26224</v>
      </c>
      <c r="N7" s="30">
        <v>1704</v>
      </c>
      <c r="O7" s="48">
        <f t="shared" si="2"/>
        <v>7596.75550405562</v>
      </c>
      <c r="P7" s="54">
        <v>41747</v>
      </c>
      <c r="Q7" s="36" t="s">
        <v>20</v>
      </c>
    </row>
    <row r="8" spans="1:17" ht="25.5" customHeight="1">
      <c r="A8" s="41">
        <f t="shared" si="3"/>
        <v>5</v>
      </c>
      <c r="B8" s="49">
        <v>3</v>
      </c>
      <c r="C8" s="4" t="s">
        <v>50</v>
      </c>
      <c r="D8" s="30">
        <v>20253</v>
      </c>
      <c r="E8" s="48">
        <f t="shared" si="0"/>
        <v>5867.033603707995</v>
      </c>
      <c r="F8" s="48">
        <v>72578.5</v>
      </c>
      <c r="G8" s="15">
        <f>(D8-F8)/F8</f>
        <v>-0.7209504192012787</v>
      </c>
      <c r="H8" s="30">
        <v>1280</v>
      </c>
      <c r="I8" s="29">
        <v>112</v>
      </c>
      <c r="J8" s="27">
        <f t="shared" si="1"/>
        <v>11.428571428571429</v>
      </c>
      <c r="K8" s="29">
        <v>6</v>
      </c>
      <c r="L8" s="48">
        <v>2</v>
      </c>
      <c r="M8" s="30">
        <v>103407.5</v>
      </c>
      <c r="N8" s="30">
        <v>6791</v>
      </c>
      <c r="O8" s="48">
        <f t="shared" si="2"/>
        <v>29955.82271147161</v>
      </c>
      <c r="P8" s="54">
        <v>41740</v>
      </c>
      <c r="Q8" s="36" t="s">
        <v>27</v>
      </c>
    </row>
    <row r="9" spans="1:17" ht="25.5" customHeight="1">
      <c r="A9" s="41">
        <f t="shared" si="3"/>
        <v>6</v>
      </c>
      <c r="B9" s="49" t="s">
        <v>36</v>
      </c>
      <c r="C9" s="4" t="s">
        <v>51</v>
      </c>
      <c r="D9" s="30">
        <v>18461</v>
      </c>
      <c r="E9" s="48">
        <f t="shared" si="0"/>
        <v>5347.914252607185</v>
      </c>
      <c r="F9" s="30" t="s">
        <v>14</v>
      </c>
      <c r="G9" s="56" t="s">
        <v>14</v>
      </c>
      <c r="H9" s="30">
        <v>1029</v>
      </c>
      <c r="I9" s="29">
        <v>86</v>
      </c>
      <c r="J9" s="27">
        <f t="shared" si="1"/>
        <v>11.965116279069768</v>
      </c>
      <c r="K9" s="29">
        <v>12</v>
      </c>
      <c r="L9" s="48">
        <v>3</v>
      </c>
      <c r="M9" s="30">
        <v>199914</v>
      </c>
      <c r="N9" s="30">
        <v>12436</v>
      </c>
      <c r="O9" s="48">
        <f t="shared" si="2"/>
        <v>57912.51448435689</v>
      </c>
      <c r="P9" s="52">
        <v>41733</v>
      </c>
      <c r="Q9" s="36" t="s">
        <v>26</v>
      </c>
    </row>
    <row r="10" spans="1:17" ht="25.5" customHeight="1">
      <c r="A10" s="41">
        <f t="shared" si="3"/>
        <v>7</v>
      </c>
      <c r="B10" s="49">
        <v>6</v>
      </c>
      <c r="C10" s="4" t="s">
        <v>25</v>
      </c>
      <c r="D10" s="30">
        <v>13349.5</v>
      </c>
      <c r="E10" s="48">
        <f t="shared" si="0"/>
        <v>3867.178447276941</v>
      </c>
      <c r="F10" s="48">
        <v>44574.5</v>
      </c>
      <c r="G10" s="15">
        <f>(D10-F10)/F10</f>
        <v>-0.7005126249312948</v>
      </c>
      <c r="H10" s="30">
        <v>852</v>
      </c>
      <c r="I10" s="29">
        <v>57</v>
      </c>
      <c r="J10" s="27">
        <f t="shared" si="1"/>
        <v>14.947368421052632</v>
      </c>
      <c r="K10" s="29">
        <v>6</v>
      </c>
      <c r="L10" s="48">
        <v>4</v>
      </c>
      <c r="M10" s="30">
        <v>236743.5</v>
      </c>
      <c r="N10" s="30">
        <v>16429</v>
      </c>
      <c r="O10" s="48">
        <f t="shared" si="2"/>
        <v>68581.54692931633</v>
      </c>
      <c r="P10" s="52">
        <v>41726</v>
      </c>
      <c r="Q10" s="36" t="s">
        <v>20</v>
      </c>
    </row>
    <row r="11" spans="1:17" ht="25.5" customHeight="1">
      <c r="A11" s="41">
        <f t="shared" si="3"/>
        <v>8</v>
      </c>
      <c r="B11" s="49">
        <v>4</v>
      </c>
      <c r="C11" s="4" t="s">
        <v>13</v>
      </c>
      <c r="D11" s="30">
        <v>12649.5</v>
      </c>
      <c r="E11" s="48">
        <f t="shared" si="0"/>
        <v>3664.3974507531866</v>
      </c>
      <c r="F11" s="48">
        <v>56113.5</v>
      </c>
      <c r="G11" s="15">
        <f>(D11-F11)/F11</f>
        <v>-0.7745729637253067</v>
      </c>
      <c r="H11" s="30">
        <v>781</v>
      </c>
      <c r="I11" s="29">
        <v>59</v>
      </c>
      <c r="J11" s="27">
        <f t="shared" si="1"/>
        <v>13.23728813559322</v>
      </c>
      <c r="K11" s="29">
        <v>9</v>
      </c>
      <c r="L11" s="48">
        <v>3</v>
      </c>
      <c r="M11" s="30">
        <v>177842.2</v>
      </c>
      <c r="N11" s="30">
        <v>12601</v>
      </c>
      <c r="O11" s="48">
        <f t="shared" si="2"/>
        <v>51518.59791425261</v>
      </c>
      <c r="P11" s="52">
        <v>41733</v>
      </c>
      <c r="Q11" s="36" t="s">
        <v>39</v>
      </c>
    </row>
    <row r="12" spans="1:17" ht="25.5" customHeight="1">
      <c r="A12" s="41">
        <f t="shared" si="3"/>
        <v>9</v>
      </c>
      <c r="B12" s="49">
        <v>8</v>
      </c>
      <c r="C12" s="4" t="s">
        <v>23</v>
      </c>
      <c r="D12" s="30">
        <v>12283.96</v>
      </c>
      <c r="E12" s="48">
        <f t="shared" si="0"/>
        <v>3558.505214368482</v>
      </c>
      <c r="F12" s="48">
        <v>28843.63</v>
      </c>
      <c r="G12" s="15">
        <f>(D12-F12)/F12</f>
        <v>-0.5741187915668036</v>
      </c>
      <c r="H12" s="30">
        <v>946</v>
      </c>
      <c r="I12" s="29">
        <v>78</v>
      </c>
      <c r="J12" s="27">
        <f t="shared" si="1"/>
        <v>12.128205128205128</v>
      </c>
      <c r="K12" s="29">
        <v>8</v>
      </c>
      <c r="L12" s="48">
        <v>7</v>
      </c>
      <c r="M12" s="30">
        <v>890418.06</v>
      </c>
      <c r="N12" s="30">
        <v>62333</v>
      </c>
      <c r="O12" s="48">
        <f t="shared" si="2"/>
        <v>257942.65932792585</v>
      </c>
      <c r="P12" s="52">
        <v>41705</v>
      </c>
      <c r="Q12" s="36" t="s">
        <v>24</v>
      </c>
    </row>
    <row r="13" spans="1:17" ht="25.5" customHeight="1">
      <c r="A13" s="41">
        <f t="shared" si="3"/>
        <v>10</v>
      </c>
      <c r="B13" s="49">
        <v>9</v>
      </c>
      <c r="C13" s="4" t="s">
        <v>12</v>
      </c>
      <c r="D13" s="30">
        <v>9289</v>
      </c>
      <c r="E13" s="48">
        <f t="shared" si="0"/>
        <v>2690.90382387022</v>
      </c>
      <c r="F13" s="48">
        <v>25807.5</v>
      </c>
      <c r="G13" s="15">
        <f>(D13-F13)/F13</f>
        <v>-0.6400658723239369</v>
      </c>
      <c r="H13" s="30">
        <v>550</v>
      </c>
      <c r="I13" s="29">
        <v>41</v>
      </c>
      <c r="J13" s="27">
        <f t="shared" si="1"/>
        <v>13.414634146341463</v>
      </c>
      <c r="K13" s="29">
        <v>3</v>
      </c>
      <c r="L13" s="48">
        <v>6</v>
      </c>
      <c r="M13" s="30">
        <v>364764.2</v>
      </c>
      <c r="N13" s="30">
        <v>23707</v>
      </c>
      <c r="O13" s="48">
        <f t="shared" si="2"/>
        <v>105667.49710312863</v>
      </c>
      <c r="P13" s="52">
        <v>41712</v>
      </c>
      <c r="Q13" s="36" t="s">
        <v>24</v>
      </c>
    </row>
    <row r="14" spans="1:17" ht="27" customHeight="1">
      <c r="A14" s="41"/>
      <c r="B14" s="49"/>
      <c r="C14" s="12" t="s">
        <v>15</v>
      </c>
      <c r="D14" s="47">
        <f>SUM(D4:D13)</f>
        <v>503252.76</v>
      </c>
      <c r="E14" s="47">
        <f>SUM(E4:E13)</f>
        <v>145785.8516801854</v>
      </c>
      <c r="F14" s="47">
        <v>1105772.8199999998</v>
      </c>
      <c r="G14" s="13">
        <f>(D14-F14)/F14</f>
        <v>-0.5448859377824099</v>
      </c>
      <c r="H14" s="47">
        <f>SUM(H4:H13)</f>
        <v>31984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3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f>A13+1</f>
        <v>11</v>
      </c>
      <c r="B16" s="55" t="s">
        <v>47</v>
      </c>
      <c r="C16" s="4" t="s">
        <v>11</v>
      </c>
      <c r="D16" s="30">
        <v>8070</v>
      </c>
      <c r="E16" s="48">
        <f aca="true" t="shared" si="4" ref="E16:E25">D16/3.452</f>
        <v>2337.7752027809966</v>
      </c>
      <c r="F16" s="30" t="s">
        <v>14</v>
      </c>
      <c r="G16" s="56" t="s">
        <v>14</v>
      </c>
      <c r="H16" s="30">
        <v>486</v>
      </c>
      <c r="I16" s="29">
        <v>8</v>
      </c>
      <c r="J16" s="27">
        <f aca="true" t="shared" si="5" ref="J16:J25">H16/I16</f>
        <v>60.75</v>
      </c>
      <c r="K16" s="29">
        <v>8</v>
      </c>
      <c r="L16" s="48" t="s">
        <v>47</v>
      </c>
      <c r="M16" s="30">
        <v>8070</v>
      </c>
      <c r="N16" s="30">
        <v>486</v>
      </c>
      <c r="O16" s="48">
        <f aca="true" t="shared" si="6" ref="O16:O25">M16/3.452</f>
        <v>2337.7752027809966</v>
      </c>
      <c r="P16" s="52" t="s">
        <v>22</v>
      </c>
      <c r="Q16" s="36" t="s">
        <v>40</v>
      </c>
    </row>
    <row r="17" spans="1:17" ht="25.5" customHeight="1">
      <c r="A17" s="41">
        <f>A16+1</f>
        <v>12</v>
      </c>
      <c r="B17" s="49">
        <v>12</v>
      </c>
      <c r="C17" s="4" t="s">
        <v>57</v>
      </c>
      <c r="D17" s="30">
        <v>7179.5</v>
      </c>
      <c r="E17" s="48">
        <f t="shared" si="4"/>
        <v>2079.808806488992</v>
      </c>
      <c r="F17" s="48">
        <v>9063</v>
      </c>
      <c r="G17" s="15">
        <f>(D17-F17)/F17</f>
        <v>-0.20782301666114972</v>
      </c>
      <c r="H17" s="30">
        <v>386</v>
      </c>
      <c r="I17" s="29">
        <v>14</v>
      </c>
      <c r="J17" s="27">
        <f t="shared" si="5"/>
        <v>27.571428571428573</v>
      </c>
      <c r="K17" s="29">
        <v>1</v>
      </c>
      <c r="L17" s="48">
        <v>14</v>
      </c>
      <c r="M17" s="30">
        <v>4619981.16</v>
      </c>
      <c r="N17" s="30">
        <v>291452</v>
      </c>
      <c r="O17" s="48">
        <f t="shared" si="6"/>
        <v>1338349.1193511009</v>
      </c>
      <c r="P17" s="52">
        <v>41649</v>
      </c>
      <c r="Q17" s="36" t="s">
        <v>56</v>
      </c>
    </row>
    <row r="18" spans="1:17" ht="25.5" customHeight="1">
      <c r="A18" s="41">
        <f aca="true" t="shared" si="7" ref="A18:A25">A17+1</f>
        <v>13</v>
      </c>
      <c r="B18" s="55">
        <v>7</v>
      </c>
      <c r="C18" s="4" t="s">
        <v>61</v>
      </c>
      <c r="D18" s="30">
        <v>5918</v>
      </c>
      <c r="E18" s="48">
        <f t="shared" si="4"/>
        <v>1714.3684820393976</v>
      </c>
      <c r="F18" s="48">
        <v>33506.6</v>
      </c>
      <c r="G18" s="15">
        <f>(D18-F18)/F18</f>
        <v>-0.8233780807363326</v>
      </c>
      <c r="H18" s="30">
        <v>489</v>
      </c>
      <c r="I18" s="29">
        <v>59</v>
      </c>
      <c r="J18" s="27">
        <f t="shared" si="5"/>
        <v>8.288135593220339</v>
      </c>
      <c r="K18" s="29">
        <v>9</v>
      </c>
      <c r="L18" s="48">
        <v>2</v>
      </c>
      <c r="M18" s="30">
        <v>39798.6</v>
      </c>
      <c r="N18" s="30">
        <v>2757</v>
      </c>
      <c r="O18" s="48">
        <f t="shared" si="6"/>
        <v>11529.142526071842</v>
      </c>
      <c r="P18" s="54">
        <v>41740</v>
      </c>
      <c r="Q18" s="36" t="s">
        <v>20</v>
      </c>
    </row>
    <row r="19" spans="1:17" ht="25.5" customHeight="1">
      <c r="A19" s="41">
        <f t="shared" si="7"/>
        <v>14</v>
      </c>
      <c r="B19" s="49" t="s">
        <v>47</v>
      </c>
      <c r="C19" s="4" t="s">
        <v>41</v>
      </c>
      <c r="D19" s="30">
        <v>5638</v>
      </c>
      <c r="E19" s="48">
        <f t="shared" si="4"/>
        <v>1633.2560834298956</v>
      </c>
      <c r="F19" s="30" t="s">
        <v>14</v>
      </c>
      <c r="G19" s="56" t="s">
        <v>14</v>
      </c>
      <c r="H19" s="30">
        <v>356</v>
      </c>
      <c r="I19" s="29">
        <v>5</v>
      </c>
      <c r="J19" s="27">
        <f t="shared" si="5"/>
        <v>71.2</v>
      </c>
      <c r="K19" s="29">
        <v>5</v>
      </c>
      <c r="L19" s="48" t="s">
        <v>47</v>
      </c>
      <c r="M19" s="30">
        <v>5638</v>
      </c>
      <c r="N19" s="30">
        <v>356</v>
      </c>
      <c r="O19" s="48">
        <f t="shared" si="6"/>
        <v>1633.2560834298956</v>
      </c>
      <c r="P19" s="52" t="s">
        <v>22</v>
      </c>
      <c r="Q19" s="36" t="s">
        <v>24</v>
      </c>
    </row>
    <row r="20" spans="1:17" ht="25.5" customHeight="1">
      <c r="A20" s="41">
        <f t="shared" si="7"/>
        <v>15</v>
      </c>
      <c r="B20" s="49">
        <v>11</v>
      </c>
      <c r="C20" s="4" t="s">
        <v>59</v>
      </c>
      <c r="D20" s="30">
        <v>4079.95</v>
      </c>
      <c r="E20" s="48">
        <f t="shared" si="4"/>
        <v>1181.9090382387021</v>
      </c>
      <c r="F20" s="48">
        <v>12948.86</v>
      </c>
      <c r="G20" s="15">
        <f>(D20-F20)/F20</f>
        <v>-0.6849182090160832</v>
      </c>
      <c r="H20" s="30">
        <v>342</v>
      </c>
      <c r="I20" s="29">
        <v>37</v>
      </c>
      <c r="J20" s="27">
        <f t="shared" si="5"/>
        <v>9.243243243243244</v>
      </c>
      <c r="K20" s="29">
        <v>6</v>
      </c>
      <c r="L20" s="48">
        <v>5</v>
      </c>
      <c r="M20" s="30">
        <v>267193.76</v>
      </c>
      <c r="N20" s="30">
        <v>19292</v>
      </c>
      <c r="O20" s="48">
        <f t="shared" si="6"/>
        <v>77402.5955967555</v>
      </c>
      <c r="P20" s="52">
        <v>41719</v>
      </c>
      <c r="Q20" s="36" t="s">
        <v>45</v>
      </c>
    </row>
    <row r="21" spans="1:17" ht="25.5" customHeight="1">
      <c r="A21" s="41">
        <f t="shared" si="7"/>
        <v>16</v>
      </c>
      <c r="B21" s="55">
        <v>15</v>
      </c>
      <c r="C21" s="4" t="s">
        <v>44</v>
      </c>
      <c r="D21" s="30">
        <v>957</v>
      </c>
      <c r="E21" s="48">
        <f t="shared" si="4"/>
        <v>277.2305909617613</v>
      </c>
      <c r="F21" s="48">
        <v>1974</v>
      </c>
      <c r="G21" s="15">
        <f>(D21-F21)/F21</f>
        <v>-0.5151975683890577</v>
      </c>
      <c r="H21" s="30">
        <v>69</v>
      </c>
      <c r="I21" s="29">
        <v>10</v>
      </c>
      <c r="J21" s="27">
        <f t="shared" si="5"/>
        <v>6.9</v>
      </c>
      <c r="K21" s="29">
        <v>2</v>
      </c>
      <c r="L21" s="48">
        <v>5</v>
      </c>
      <c r="M21" s="30">
        <v>8642</v>
      </c>
      <c r="N21" s="30">
        <v>665</v>
      </c>
      <c r="O21" s="48">
        <f t="shared" si="6"/>
        <v>2503.476245654693</v>
      </c>
      <c r="P21" s="54">
        <v>41719</v>
      </c>
      <c r="Q21" s="36" t="s">
        <v>19</v>
      </c>
    </row>
    <row r="22" spans="1:17" ht="25.5" customHeight="1">
      <c r="A22" s="41">
        <f t="shared" si="7"/>
        <v>17</v>
      </c>
      <c r="B22" s="49">
        <v>10</v>
      </c>
      <c r="C22" s="4" t="s">
        <v>54</v>
      </c>
      <c r="D22" s="30">
        <v>842</v>
      </c>
      <c r="E22" s="48">
        <f t="shared" si="4"/>
        <v>243.91657010428736</v>
      </c>
      <c r="F22" s="48">
        <v>14909</v>
      </c>
      <c r="G22" s="15">
        <f>(D22-F22)/F22</f>
        <v>-0.9435240458783285</v>
      </c>
      <c r="H22" s="30">
        <v>47</v>
      </c>
      <c r="I22" s="29">
        <v>4</v>
      </c>
      <c r="J22" s="27">
        <f t="shared" si="5"/>
        <v>11.75</v>
      </c>
      <c r="K22" s="29">
        <v>1</v>
      </c>
      <c r="L22" s="48">
        <v>6</v>
      </c>
      <c r="M22" s="30">
        <v>350288.7</v>
      </c>
      <c r="N22" s="30">
        <v>23444</v>
      </c>
      <c r="O22" s="48">
        <f t="shared" si="6"/>
        <v>101474.13093858633</v>
      </c>
      <c r="P22" s="52">
        <v>41712</v>
      </c>
      <c r="Q22" s="36" t="s">
        <v>17</v>
      </c>
    </row>
    <row r="23" spans="1:17" ht="25.5" customHeight="1">
      <c r="A23" s="41">
        <f t="shared" si="7"/>
        <v>18</v>
      </c>
      <c r="B23" s="55">
        <v>16</v>
      </c>
      <c r="C23" s="4" t="s">
        <v>60</v>
      </c>
      <c r="D23" s="30">
        <v>264</v>
      </c>
      <c r="E23" s="48">
        <f>D23/3.452</f>
        <v>76.47740440324449</v>
      </c>
      <c r="F23" s="48">
        <v>1117</v>
      </c>
      <c r="G23" s="15">
        <f>(D23-F23)/F23</f>
        <v>-0.7636526410026858</v>
      </c>
      <c r="H23" s="30">
        <v>24</v>
      </c>
      <c r="I23" s="29">
        <v>3</v>
      </c>
      <c r="J23" s="27">
        <f t="shared" si="5"/>
        <v>8</v>
      </c>
      <c r="K23" s="29">
        <v>1</v>
      </c>
      <c r="L23" s="48">
        <v>2</v>
      </c>
      <c r="M23" s="30">
        <v>1381</v>
      </c>
      <c r="N23" s="30">
        <v>132</v>
      </c>
      <c r="O23" s="48">
        <f>M23/3.452</f>
        <v>400.0579374275782</v>
      </c>
      <c r="P23" s="54">
        <v>41740</v>
      </c>
      <c r="Q23" s="36" t="s">
        <v>53</v>
      </c>
    </row>
    <row r="24" spans="1:17" ht="25.5" customHeight="1">
      <c r="A24" s="41">
        <f t="shared" si="7"/>
        <v>19</v>
      </c>
      <c r="B24" s="49">
        <v>19</v>
      </c>
      <c r="C24" s="4" t="s">
        <v>18</v>
      </c>
      <c r="D24" s="30">
        <v>136</v>
      </c>
      <c r="E24" s="48">
        <f t="shared" si="4"/>
        <v>39.39745075318656</v>
      </c>
      <c r="F24" s="48">
        <v>323</v>
      </c>
      <c r="G24" s="15">
        <f>(D24-F24)/F24</f>
        <v>-0.5789473684210527</v>
      </c>
      <c r="H24" s="30">
        <v>13</v>
      </c>
      <c r="I24" s="29">
        <v>2</v>
      </c>
      <c r="J24" s="27">
        <f t="shared" si="5"/>
        <v>6.5</v>
      </c>
      <c r="K24" s="29">
        <v>2</v>
      </c>
      <c r="L24" s="48">
        <v>11</v>
      </c>
      <c r="M24" s="30">
        <v>1381858.29</v>
      </c>
      <c r="N24" s="30">
        <v>88506</v>
      </c>
      <c r="O24" s="48">
        <f t="shared" si="6"/>
        <v>400306.5730011588</v>
      </c>
      <c r="P24" s="52">
        <v>41677</v>
      </c>
      <c r="Q24" s="36" t="s">
        <v>17</v>
      </c>
    </row>
    <row r="25" spans="1:17" ht="25.5" customHeight="1">
      <c r="A25" s="41">
        <f t="shared" si="7"/>
        <v>20</v>
      </c>
      <c r="B25" s="55" t="s">
        <v>37</v>
      </c>
      <c r="C25" s="4" t="s">
        <v>42</v>
      </c>
      <c r="D25" s="30">
        <v>105</v>
      </c>
      <c r="E25" s="48">
        <f t="shared" si="4"/>
        <v>30.417149478563154</v>
      </c>
      <c r="F25" s="48" t="s">
        <v>16</v>
      </c>
      <c r="G25" s="15" t="s">
        <v>16</v>
      </c>
      <c r="H25" s="30">
        <v>21</v>
      </c>
      <c r="I25" s="29">
        <v>1</v>
      </c>
      <c r="J25" s="27">
        <f t="shared" si="5"/>
        <v>21</v>
      </c>
      <c r="K25" s="29">
        <v>1</v>
      </c>
      <c r="L25" s="48">
        <v>16</v>
      </c>
      <c r="M25" s="30">
        <v>1788099.24</v>
      </c>
      <c r="N25" s="30">
        <v>122188</v>
      </c>
      <c r="O25" s="48">
        <f t="shared" si="6"/>
        <v>517989.35110081115</v>
      </c>
      <c r="P25" s="52">
        <v>41642</v>
      </c>
      <c r="Q25" s="36" t="s">
        <v>26</v>
      </c>
    </row>
    <row r="26" spans="1:17" ht="27" customHeight="1">
      <c r="A26" s="41"/>
      <c r="B26" s="49"/>
      <c r="C26" s="12" t="s">
        <v>21</v>
      </c>
      <c r="D26" s="47">
        <f>SUM(D16:D25)+D14</f>
        <v>536442.21</v>
      </c>
      <c r="E26" s="47">
        <f>SUM(E16:E25)+E14</f>
        <v>155400.40845886443</v>
      </c>
      <c r="F26" s="47">
        <v>1142224.18</v>
      </c>
      <c r="G26" s="13">
        <f>(D26-F26)/F26</f>
        <v>-0.5303529557568988</v>
      </c>
      <c r="H26" s="47">
        <f>SUM(H16:H25)+H14</f>
        <v>34217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1"/>
      <c r="C27" s="9"/>
      <c r="D27" s="10"/>
      <c r="E27" s="10"/>
      <c r="F27" s="10"/>
      <c r="G27" s="20"/>
      <c r="H27" s="19"/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49">
        <v>20</v>
      </c>
      <c r="C28" s="4" t="s">
        <v>55</v>
      </c>
      <c r="D28" s="30">
        <v>87</v>
      </c>
      <c r="E28" s="48">
        <f>D28/3.452</f>
        <v>25.202780996523753</v>
      </c>
      <c r="F28" s="48">
        <v>321</v>
      </c>
      <c r="G28" s="15">
        <f>(D28-F28)/F28</f>
        <v>-0.7289719626168224</v>
      </c>
      <c r="H28" s="30">
        <v>6</v>
      </c>
      <c r="I28" s="29">
        <v>2</v>
      </c>
      <c r="J28" s="27">
        <f>H28/I28</f>
        <v>3</v>
      </c>
      <c r="K28" s="29">
        <v>1</v>
      </c>
      <c r="L28" s="48">
        <v>9</v>
      </c>
      <c r="M28" s="30">
        <v>302878.21</v>
      </c>
      <c r="N28" s="30">
        <v>21363</v>
      </c>
      <c r="O28" s="48">
        <f>M28/3.452</f>
        <v>87739.92178447278</v>
      </c>
      <c r="P28" s="52">
        <v>41691</v>
      </c>
      <c r="Q28" s="36" t="s">
        <v>20</v>
      </c>
    </row>
    <row r="29" spans="1:17" ht="25.5" customHeight="1">
      <c r="A29" s="41">
        <f>A28+1</f>
        <v>22</v>
      </c>
      <c r="B29" s="55">
        <v>21</v>
      </c>
      <c r="C29" s="4" t="s">
        <v>52</v>
      </c>
      <c r="D29" s="30">
        <v>10</v>
      </c>
      <c r="E29" s="48">
        <f>D29/3.452</f>
        <v>2.8968713789107765</v>
      </c>
      <c r="F29" s="48">
        <v>311</v>
      </c>
      <c r="G29" s="15">
        <f>(D29-F29)/F29</f>
        <v>-0.9678456591639871</v>
      </c>
      <c r="H29" s="30">
        <v>1</v>
      </c>
      <c r="I29" s="29">
        <v>1</v>
      </c>
      <c r="J29" s="27">
        <f>H29/I29</f>
        <v>1</v>
      </c>
      <c r="K29" s="29">
        <v>1</v>
      </c>
      <c r="L29" s="48"/>
      <c r="M29" s="30">
        <v>23296</v>
      </c>
      <c r="N29" s="30">
        <v>2077</v>
      </c>
      <c r="O29" s="48">
        <f>M29/3.452</f>
        <v>6748.551564310545</v>
      </c>
      <c r="P29" s="52">
        <v>41628</v>
      </c>
      <c r="Q29" s="36" t="s">
        <v>53</v>
      </c>
    </row>
    <row r="30" spans="1:17" ht="27" customHeight="1">
      <c r="A30" s="41"/>
      <c r="B30" s="49"/>
      <c r="C30" s="12" t="s">
        <v>2</v>
      </c>
      <c r="D30" s="47">
        <f>SUM(D28:D29)+D26</f>
        <v>536539.21</v>
      </c>
      <c r="E30" s="47">
        <f>SUM(E28:E29)+E26</f>
        <v>155428.50811123988</v>
      </c>
      <c r="F30" s="47">
        <v>1143124.18</v>
      </c>
      <c r="G30" s="13">
        <f>(D30-F30)/F30</f>
        <v>-0.5306378612339387</v>
      </c>
      <c r="H30" s="47">
        <f>SUM(H28:H29)+H26</f>
        <v>34224</v>
      </c>
      <c r="I30" s="47"/>
      <c r="J30" s="31"/>
      <c r="K30" s="33"/>
      <c r="L30" s="31"/>
      <c r="M30" s="34"/>
      <c r="N30" s="34"/>
      <c r="O30" s="48"/>
      <c r="P30" s="35"/>
      <c r="Q30" s="43"/>
    </row>
    <row r="31" spans="1:17" ht="12" customHeight="1">
      <c r="A31" s="44"/>
      <c r="B31" s="46"/>
      <c r="C31" s="9"/>
      <c r="D31" s="10"/>
      <c r="E31" s="10"/>
      <c r="F31" s="10"/>
      <c r="G31" s="20"/>
      <c r="H31" s="19"/>
      <c r="I31" s="21"/>
      <c r="J31" s="21"/>
      <c r="K31" s="32"/>
      <c r="L31" s="21"/>
      <c r="M31" s="22"/>
      <c r="N31" s="22"/>
      <c r="O31" s="22"/>
      <c r="P31" s="11"/>
      <c r="Q31" s="4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2014-04-28T11:59:44Z</dcterms:modified>
  <cp:category/>
  <cp:version/>
  <cp:contentType/>
  <cp:contentStatus/>
</cp:coreProperties>
</file>