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500" windowHeight="6960" activeTab="0"/>
  </bookViews>
  <sheets>
    <sheet name="June 20-22 ... Birželio 20-22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<sst xmlns="http://schemas.openxmlformats.org/spreadsheetml/2006/main" count="111" uniqueCount="90">
  <si>
    <t>Birželio
20 - 22 d.
pajamos
(Lt)</t>
  </si>
  <si>
    <t>Birželio
20 - 22 d.
žiūrovų 
sk.</t>
  </si>
  <si>
    <t>Birželio
20 - 22 d.
pajamos
(Eur)</t>
  </si>
  <si>
    <t>-</t>
  </si>
  <si>
    <t>Vėžliuko Semio nuotykiai 2
(Samy's Adventures 2)</t>
  </si>
  <si>
    <t>ACME Film</t>
  </si>
  <si>
    <t>Didžioji skruzdėlyčių karalystė
(Minuscule, Valley of the Lost Ants)</t>
  </si>
  <si>
    <t>ACME Film</t>
  </si>
  <si>
    <t>-</t>
  </si>
  <si>
    <t>Krudžiai
(Croods)</t>
  </si>
  <si>
    <t>Theatrical Film Distribution /
20th Century Fox</t>
  </si>
  <si>
    <t>Žigolo
(Fading Gigolo)</t>
  </si>
  <si>
    <t>Incognito Films</t>
  </si>
  <si>
    <t>Top Film / Incognito Films</t>
  </si>
  <si>
    <t xml:space="preserve">Dovanėlė su charakteriu
(Подарок с характером / A Gift with Temper) </t>
  </si>
  <si>
    <t>Movie</t>
  </si>
  <si>
    <t>Show count</t>
  </si>
  <si>
    <t>Change</t>
  </si>
  <si>
    <t>Operacija "Riešutai"
(The Nut Job)</t>
  </si>
  <si>
    <t>Prior Entertainment</t>
  </si>
  <si>
    <t>Didis grožis
(La Grande belezza / The Great Beauty)</t>
  </si>
  <si>
    <t>Prior Entertainment</t>
  </si>
  <si>
    <t>Piktadarės istorija
(Maleficent)</t>
  </si>
  <si>
    <t>Šimtas kelių iki grabo lentos
(A Million Ways to Die in the West)</t>
  </si>
  <si>
    <t>Ties riba į rytojų
(Edge of Tomorrow)</t>
  </si>
  <si>
    <t>Monako princesė
(Grace of Monaco)</t>
  </si>
  <si>
    <t>\</t>
  </si>
  <si>
    <t>Bendros
pajamos
(Lt)</t>
  </si>
  <si>
    <t>Bendras
žiūrovų
sk.</t>
  </si>
  <si>
    <t>Bendros
pajamos
(Eur)</t>
  </si>
  <si>
    <t>Theatrical Film Distribution /
20th Century Fox</t>
  </si>
  <si>
    <t>Kartą Niujorke
(The Immigrant)</t>
  </si>
  <si>
    <t>Viešbutis "Grand Budapest"
(Grand Budapest Hotel)</t>
  </si>
  <si>
    <t>Meškų žemė 3D
(Land Of The Bears 3D)</t>
  </si>
  <si>
    <t>Incognito Films</t>
  </si>
  <si>
    <t>Iksmenai: praėjusios ateities dienos
(X-Men: Days of Future Past)</t>
  </si>
  <si>
    <t>N</t>
  </si>
  <si>
    <t>Garsų pasaulio įrašai</t>
  </si>
  <si>
    <t xml:space="preserve">Platintojas </t>
  </si>
  <si>
    <t>Filmas</t>
  </si>
  <si>
    <t>Premjeros
data</t>
  </si>
  <si>
    <t>Pakitimas</t>
  </si>
  <si>
    <t>Seansų
sk.</t>
  </si>
  <si>
    <t>\</t>
  </si>
  <si>
    <t>Godzila
(Godzilla)</t>
  </si>
  <si>
    <t>ACME Film</t>
  </si>
  <si>
    <t>ACME Film /
Warner Bros.</t>
  </si>
  <si>
    <t>Nojaus laivas
(Noah)</t>
  </si>
  <si>
    <t>Forum Cinemas /
Paramount</t>
  </si>
  <si>
    <t>-</t>
  </si>
  <si>
    <t xml:space="preserve">June 20 - 22 d. Lithuanian top-30 </t>
  </si>
  <si>
    <t xml:space="preserve">Birželio 20 - 22 d. Lietuvos kino teatruose rodytų filmų top-30 </t>
  </si>
  <si>
    <t>June
13 - 15
GBO
(Lt)</t>
  </si>
  <si>
    <t>Birželio
13 - 15 d.
pajamos
(Lt)</t>
  </si>
  <si>
    <t>June
20 - 22
GBO
(Lt)</t>
  </si>
  <si>
    <t>June
20 - 22
ADM</t>
  </si>
  <si>
    <t>June
20 - 22
GBO
(Eur)</t>
  </si>
  <si>
    <t>Average ADM</t>
  </si>
  <si>
    <t>DCO count</t>
  </si>
  <si>
    <t>Week on screens</t>
  </si>
  <si>
    <t>TOTAL ADM</t>
  </si>
  <si>
    <t>TOTAL GBO (Eur)</t>
  </si>
  <si>
    <t>Distributor</t>
  </si>
  <si>
    <t>TOTAL (top10):</t>
  </si>
  <si>
    <t>TOTAL (top20):</t>
  </si>
  <si>
    <t>Ekskursantė
(The Excursionist)</t>
  </si>
  <si>
    <t>Cinemark</t>
  </si>
  <si>
    <t>TOTAL GBO     (Lt)</t>
  </si>
  <si>
    <t>Release   Date</t>
  </si>
  <si>
    <t>Ilgas kelias žemyn
(A Long Way Down)</t>
  </si>
  <si>
    <t>Dėl mūsų likimo ir žvaigždės kaltos
(The Fault In Our Stars)</t>
  </si>
  <si>
    <t>TOTAL:</t>
  </si>
  <si>
    <t>Kaimynai
(Neighbors)</t>
  </si>
  <si>
    <t>Forum Cinemas /
Universal</t>
  </si>
  <si>
    <t>Forum Cinemas /
WDSMPI</t>
  </si>
  <si>
    <t>Virtuvė Paryžiuje
(Kухня в Париже / Kitchen in Paris)</t>
  </si>
  <si>
    <t>Olis ir piratų lobis
(Dive Olly Dive and the Pirate Treasure)</t>
  </si>
  <si>
    <t>Theatrical Film Distribution</t>
  </si>
  <si>
    <t>Žiūrovų lanko-mumo vidurkis</t>
  </si>
  <si>
    <t>Kopijų 
sk.</t>
  </si>
  <si>
    <t>Rodymo 
savaitė</t>
  </si>
  <si>
    <t>Rio 2</t>
  </si>
  <si>
    <t>Nimfomanė. 1 dalis
(Nymphomaniac Part I)</t>
  </si>
  <si>
    <t>ACME Film</t>
  </si>
  <si>
    <t>Nimfomanė. 2 dalis
(Nymphomaniac. Part II)</t>
  </si>
  <si>
    <t>ACME Film</t>
  </si>
  <si>
    <t>Ledo šalis
(Frozen)</t>
  </si>
  <si>
    <t>Forum Cinemas /
WDSMPI</t>
  </si>
  <si>
    <t>Nevykėliai po priedanga 2
(22 Jump Street)</t>
  </si>
  <si>
    <t>ACME Film /
Sony</t>
  </si>
</sst>
</file>

<file path=xl/styles.xml><?xml version="1.0" encoding="utf-8"?>
<styleSheet xmlns="http://schemas.openxmlformats.org/spreadsheetml/2006/main">
  <numFmts count="55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[$-409]dddd\,\ mmmm\ dd\,\ yyyy"/>
    <numFmt numFmtId="198" formatCode="yyyy\.mm\.dd;@"/>
    <numFmt numFmtId="199" formatCode="yyyy/mm/dd;@"/>
    <numFmt numFmtId="200" formatCode="mmm/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\ &quot;Lt&quot;"/>
    <numFmt numFmtId="207" formatCode="#,##0.00\ &quot;Lt&quot;"/>
    <numFmt numFmtId="208" formatCode="#,##0"/>
    <numFmt numFmtId="209" formatCode="0.00"/>
    <numFmt numFmtId="210" formatCode="General"/>
  </numFmts>
  <fonts count="28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198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198" fontId="7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center" wrapText="1"/>
    </xf>
    <xf numFmtId="3" fontId="3" fillId="2" borderId="14" xfId="0" applyNumberFormat="1" applyFont="1" applyFill="1" applyBorder="1" applyAlignment="1" applyProtection="1">
      <alignment horizontal="center" vertical="center" wrapText="1"/>
      <protection/>
    </xf>
    <xf numFmtId="3" fontId="3" fillId="2" borderId="14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1" fontId="7" fillId="17" borderId="14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horizontal="center" vertical="center"/>
    </xf>
    <xf numFmtId="49" fontId="8" fillId="16" borderId="19" xfId="0" applyNumberFormat="1" applyFont="1" applyFill="1" applyBorder="1" applyAlignment="1">
      <alignment horizontal="center" vertical="center" wrapText="1"/>
    </xf>
    <xf numFmtId="49" fontId="8" fillId="16" borderId="20" xfId="0" applyNumberFormat="1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49" fontId="8" fillId="8" borderId="22" xfId="0" applyNumberFormat="1" applyFont="1" applyFill="1" applyBorder="1" applyAlignment="1">
      <alignment horizontal="center" vertical="center" wrapText="1"/>
    </xf>
    <xf numFmtId="49" fontId="8" fillId="8" borderId="23" xfId="0" applyNumberFormat="1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49" fontId="3" fillId="7" borderId="25" xfId="0" applyNumberFormat="1" applyFont="1" applyFill="1" applyBorder="1" applyAlignment="1">
      <alignment vertical="justify" wrapText="1"/>
    </xf>
    <xf numFmtId="3" fontId="3" fillId="7" borderId="25" xfId="0" applyNumberFormat="1" applyFont="1" applyFill="1" applyBorder="1" applyAlignment="1">
      <alignment/>
    </xf>
    <xf numFmtId="0" fontId="3" fillId="7" borderId="25" xfId="0" applyFont="1" applyFill="1" applyBorder="1" applyAlignment="1">
      <alignment/>
    </xf>
    <xf numFmtId="1" fontId="3" fillId="7" borderId="25" xfId="0" applyNumberFormat="1" applyFont="1" applyFill="1" applyBorder="1" applyAlignment="1">
      <alignment/>
    </xf>
    <xf numFmtId="198" fontId="3" fillId="7" borderId="25" xfId="0" applyNumberFormat="1" applyFont="1" applyFill="1" applyBorder="1" applyAlignment="1">
      <alignment vertical="center" wrapText="1"/>
    </xf>
    <xf numFmtId="49" fontId="3" fillId="7" borderId="26" xfId="0" applyNumberFormat="1" applyFont="1" applyFill="1" applyBorder="1" applyAlignment="1">
      <alignment vertical="center" wrapText="1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49" fontId="2" fillId="7" borderId="28" xfId="0" applyNumberFormat="1" applyFont="1" applyFill="1" applyBorder="1" applyAlignment="1">
      <alignment horizontal="right" vertical="center" wrapText="1"/>
    </xf>
    <xf numFmtId="3" fontId="2" fillId="7" borderId="28" xfId="0" applyNumberFormat="1" applyFont="1" applyFill="1" applyBorder="1" applyAlignment="1">
      <alignment horizontal="center" vertical="center"/>
    </xf>
    <xf numFmtId="10" fontId="9" fillId="7" borderId="28" xfId="0" applyNumberFormat="1" applyFont="1" applyFill="1" applyBorder="1" applyAlignment="1">
      <alignment horizontal="center" vertical="center"/>
    </xf>
    <xf numFmtId="3" fontId="3" fillId="7" borderId="28" xfId="0" applyNumberFormat="1" applyFont="1" applyFill="1" applyBorder="1" applyAlignment="1">
      <alignment horizontal="center" vertical="center"/>
    </xf>
    <xf numFmtId="1" fontId="7" fillId="19" borderId="28" xfId="0" applyNumberFormat="1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 wrapText="1"/>
    </xf>
    <xf numFmtId="1" fontId="7" fillId="7" borderId="28" xfId="0" applyNumberFormat="1" applyFont="1" applyFill="1" applyBorder="1" applyAlignment="1">
      <alignment horizontal="center" vertical="center"/>
    </xf>
    <xf numFmtId="3" fontId="7" fillId="7" borderId="28" xfId="0" applyNumberFormat="1" applyFont="1" applyFill="1" applyBorder="1" applyAlignment="1">
      <alignment horizontal="center" vertical="center" wrapText="1"/>
    </xf>
    <xf numFmtId="3" fontId="7" fillId="7" borderId="28" xfId="0" applyNumberFormat="1" applyFont="1" applyFill="1" applyBorder="1" applyAlignment="1">
      <alignment horizontal="center" vertical="center"/>
    </xf>
    <xf numFmtId="198" fontId="7" fillId="7" borderId="28" xfId="0" applyNumberFormat="1" applyFont="1" applyFill="1" applyBorder="1" applyAlignment="1">
      <alignment horizontal="center" vertical="center"/>
    </xf>
    <xf numFmtId="49" fontId="3" fillId="7" borderId="29" xfId="0" applyNumberFormat="1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pai\Savaites\2014\2014.06.13-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MeskuZeme.ataskaita2014.06.20-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Zigolo.ataskaita2014.06.20-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Dovanele%2006.20%20-%2022%20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e 13-19 ... Birželio 13-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ultikino"/>
      <sheetName val="Cinamon"/>
      <sheetName val="Alytus"/>
      <sheetName val="Marijampolė"/>
      <sheetName val="AtlantisSiauliai"/>
      <sheetName val="Pasaka"/>
      <sheetName val="Romuva"/>
      <sheetName val="Tot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ultikino"/>
      <sheetName val="Cinamon"/>
      <sheetName val="AtlantisSiauliai"/>
      <sheetName val="Pasaka"/>
      <sheetName val="Tot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47.7109375" style="6" bestFit="1" customWidth="1"/>
    <col min="4" max="4" width="14.00390625" style="6" bestFit="1" customWidth="1"/>
    <col min="5" max="5" width="14.00390625" style="6" customWidth="1"/>
    <col min="6" max="6" width="8.28125" style="6" customWidth="1"/>
    <col min="7" max="7" width="14.00390625" style="6" bestFit="1" customWidth="1"/>
    <col min="8" max="8" width="14.00390625" style="6" customWidth="1"/>
    <col min="9" max="9" width="10.8515625" style="6" bestFit="1" customWidth="1"/>
    <col min="10" max="10" width="8.8515625" style="6" customWidth="1"/>
    <col min="11" max="11" width="7.7109375" style="6" bestFit="1" customWidth="1"/>
    <col min="12" max="12" width="9.140625" style="6" customWidth="1"/>
    <col min="13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ht="19.5">
      <c r="A1" s="1" t="s">
        <v>50</v>
      </c>
    </row>
    <row r="2" spans="1:10" ht="19.5">
      <c r="A2" s="1" t="s">
        <v>51</v>
      </c>
      <c r="B2" s="2"/>
      <c r="C2" s="2"/>
      <c r="D2" s="3"/>
      <c r="E2" s="4"/>
      <c r="F2" s="5"/>
      <c r="G2" s="3"/>
      <c r="H2" s="3"/>
      <c r="I2" s="2"/>
      <c r="J2" s="4"/>
    </row>
    <row r="3" ht="13.5" thickBot="1"/>
    <row r="4" spans="1:17" ht="57" customHeight="1" thickBot="1">
      <c r="A4" s="48"/>
      <c r="B4" s="49"/>
      <c r="C4" s="50" t="s">
        <v>15</v>
      </c>
      <c r="D4" s="50" t="s">
        <v>54</v>
      </c>
      <c r="E4" s="50" t="s">
        <v>55</v>
      </c>
      <c r="F4" s="50" t="s">
        <v>16</v>
      </c>
      <c r="G4" s="50" t="s">
        <v>56</v>
      </c>
      <c r="H4" s="50" t="s">
        <v>52</v>
      </c>
      <c r="I4" s="50" t="s">
        <v>17</v>
      </c>
      <c r="J4" s="50" t="s">
        <v>57</v>
      </c>
      <c r="K4" s="50" t="s">
        <v>58</v>
      </c>
      <c r="L4" s="50" t="s">
        <v>59</v>
      </c>
      <c r="M4" s="50" t="s">
        <v>67</v>
      </c>
      <c r="N4" s="50" t="s">
        <v>60</v>
      </c>
      <c r="O4" s="50" t="s">
        <v>61</v>
      </c>
      <c r="P4" s="50" t="s">
        <v>68</v>
      </c>
      <c r="Q4" s="51" t="s">
        <v>62</v>
      </c>
    </row>
    <row r="5" spans="1:17" ht="57" customHeight="1" thickBot="1">
      <c r="A5" s="44"/>
      <c r="B5" s="45"/>
      <c r="C5" s="46" t="s">
        <v>39</v>
      </c>
      <c r="D5" s="46" t="s">
        <v>0</v>
      </c>
      <c r="E5" s="46" t="s">
        <v>1</v>
      </c>
      <c r="F5" s="46" t="s">
        <v>42</v>
      </c>
      <c r="G5" s="46" t="s">
        <v>2</v>
      </c>
      <c r="H5" s="46" t="s">
        <v>53</v>
      </c>
      <c r="I5" s="46" t="s">
        <v>41</v>
      </c>
      <c r="J5" s="46" t="s">
        <v>78</v>
      </c>
      <c r="K5" s="46" t="s">
        <v>79</v>
      </c>
      <c r="L5" s="46" t="s">
        <v>80</v>
      </c>
      <c r="M5" s="46" t="s">
        <v>27</v>
      </c>
      <c r="N5" s="46" t="s">
        <v>28</v>
      </c>
      <c r="O5" s="46" t="s">
        <v>29</v>
      </c>
      <c r="P5" s="46" t="s">
        <v>40</v>
      </c>
      <c r="Q5" s="47" t="s">
        <v>38</v>
      </c>
    </row>
    <row r="6" spans="1:17" ht="27.75" customHeight="1">
      <c r="A6" s="36">
        <v>1</v>
      </c>
      <c r="B6" s="37">
        <v>1</v>
      </c>
      <c r="C6" s="38" t="s">
        <v>88</v>
      </c>
      <c r="D6" s="39">
        <v>66586.5</v>
      </c>
      <c r="E6" s="39">
        <v>4010</v>
      </c>
      <c r="F6" s="40">
        <v>113</v>
      </c>
      <c r="G6" s="41">
        <f>D6/3.452</f>
        <v>19289.25260718424</v>
      </c>
      <c r="H6" s="39">
        <v>111161.2</v>
      </c>
      <c r="I6" s="23">
        <f>(D6-H6)/H6</f>
        <v>-0.400991533016916</v>
      </c>
      <c r="J6" s="42">
        <f>E6/F6</f>
        <v>35.48672566371681</v>
      </c>
      <c r="K6" s="40">
        <v>10</v>
      </c>
      <c r="L6" s="41">
        <v>2</v>
      </c>
      <c r="M6" s="39">
        <v>290769.3</v>
      </c>
      <c r="N6" s="39">
        <v>18367</v>
      </c>
      <c r="O6" s="41">
        <f>M6/3.452</f>
        <v>84232.12630359211</v>
      </c>
      <c r="P6" s="33">
        <v>41803</v>
      </c>
      <c r="Q6" s="43" t="s">
        <v>89</v>
      </c>
    </row>
    <row r="7" spans="1:17" ht="27.75" customHeight="1">
      <c r="A7" s="28">
        <f>A6+1</f>
        <v>2</v>
      </c>
      <c r="B7" s="73" t="s">
        <v>36</v>
      </c>
      <c r="C7" s="21" t="s">
        <v>70</v>
      </c>
      <c r="D7" s="22">
        <v>64038.98</v>
      </c>
      <c r="E7" s="22">
        <v>4138</v>
      </c>
      <c r="F7" s="18">
        <v>134</v>
      </c>
      <c r="G7" s="41">
        <f>D7/3.452</f>
        <v>18551.268829663964</v>
      </c>
      <c r="H7" s="22" t="s">
        <v>8</v>
      </c>
      <c r="I7" s="23" t="s">
        <v>49</v>
      </c>
      <c r="J7" s="42">
        <f>E7/F7</f>
        <v>30.880597014925375</v>
      </c>
      <c r="K7" s="18">
        <v>13</v>
      </c>
      <c r="L7" s="32">
        <v>1</v>
      </c>
      <c r="M7" s="22">
        <v>81829.98</v>
      </c>
      <c r="N7" s="22">
        <v>5256</v>
      </c>
      <c r="O7" s="32">
        <f>M7/3.452</f>
        <v>23705.092699884124</v>
      </c>
      <c r="P7" s="33">
        <v>41810</v>
      </c>
      <c r="Q7" s="34" t="s">
        <v>30</v>
      </c>
    </row>
    <row r="8" spans="1:17" ht="27.75" customHeight="1">
      <c r="A8" s="28">
        <f aca="true" t="shared" si="0" ref="A8:A15">A7+1</f>
        <v>3</v>
      </c>
      <c r="B8" s="31">
        <v>2</v>
      </c>
      <c r="C8" s="21" t="s">
        <v>22</v>
      </c>
      <c r="D8" s="22">
        <v>44694</v>
      </c>
      <c r="E8" s="22">
        <v>2577</v>
      </c>
      <c r="F8" s="18">
        <v>126</v>
      </c>
      <c r="G8" s="32">
        <f>D8/3.452</f>
        <v>12947.276940903825</v>
      </c>
      <c r="H8" s="22">
        <v>69813.55</v>
      </c>
      <c r="I8" s="23">
        <f>(D8-H8)/H8</f>
        <v>-0.35980909150157814</v>
      </c>
      <c r="J8" s="8">
        <f>E8/F8</f>
        <v>20.452380952380953</v>
      </c>
      <c r="K8" s="18">
        <v>16</v>
      </c>
      <c r="L8" s="32">
        <v>3</v>
      </c>
      <c r="M8" s="22">
        <v>334094</v>
      </c>
      <c r="N8" s="22">
        <v>20146</v>
      </c>
      <c r="O8" s="32">
        <f>M8/3.452</f>
        <v>96782.7346465817</v>
      </c>
      <c r="P8" s="35">
        <v>41796</v>
      </c>
      <c r="Q8" s="34" t="s">
        <v>74</v>
      </c>
    </row>
    <row r="9" spans="1:17" ht="27.75" customHeight="1">
      <c r="A9" s="28">
        <f t="shared" si="0"/>
        <v>4</v>
      </c>
      <c r="B9" s="31">
        <v>4</v>
      </c>
      <c r="C9" s="21" t="s">
        <v>18</v>
      </c>
      <c r="D9" s="22">
        <v>38543.24</v>
      </c>
      <c r="E9" s="22">
        <v>2715</v>
      </c>
      <c r="F9" s="18">
        <v>93</v>
      </c>
      <c r="G9" s="32">
        <f>D9/3.452</f>
        <v>11165.480880648898</v>
      </c>
      <c r="H9" s="22">
        <v>50038.76</v>
      </c>
      <c r="I9" s="23">
        <f>(D9-H9)/H9</f>
        <v>-0.22973231151211587</v>
      </c>
      <c r="J9" s="8">
        <f>E9/F9</f>
        <v>29.193548387096776</v>
      </c>
      <c r="K9" s="18">
        <v>16</v>
      </c>
      <c r="L9" s="32">
        <v>7</v>
      </c>
      <c r="M9" s="22">
        <v>553273.5900000001</v>
      </c>
      <c r="N9" s="22">
        <v>41124</v>
      </c>
      <c r="O9" s="32">
        <f>M9/3.452</f>
        <v>160276.24275782157</v>
      </c>
      <c r="P9" s="35">
        <v>41768</v>
      </c>
      <c r="Q9" s="34" t="s">
        <v>19</v>
      </c>
    </row>
    <row r="10" spans="1:17" ht="27.75" customHeight="1">
      <c r="A10" s="28">
        <f t="shared" si="0"/>
        <v>5</v>
      </c>
      <c r="B10" s="73" t="s">
        <v>36</v>
      </c>
      <c r="C10" s="21" t="s">
        <v>11</v>
      </c>
      <c r="D10" s="22">
        <v>35869.9</v>
      </c>
      <c r="E10" s="22">
        <v>2154</v>
      </c>
      <c r="F10" s="18">
        <v>71</v>
      </c>
      <c r="G10" s="41">
        <f>D10/3.452</f>
        <v>10391.048667439167</v>
      </c>
      <c r="H10" s="22" t="s">
        <v>8</v>
      </c>
      <c r="I10" s="23" t="s">
        <v>49</v>
      </c>
      <c r="J10" s="42">
        <f>E10/F10</f>
        <v>30.338028169014084</v>
      </c>
      <c r="K10" s="18">
        <v>10</v>
      </c>
      <c r="L10" s="32">
        <v>1</v>
      </c>
      <c r="M10" s="22">
        <v>35869.9</v>
      </c>
      <c r="N10" s="22">
        <v>2154</v>
      </c>
      <c r="O10" s="32">
        <f>M10/3.452</f>
        <v>10391.048667439167</v>
      </c>
      <c r="P10" s="33">
        <v>41810</v>
      </c>
      <c r="Q10" s="34" t="s">
        <v>12</v>
      </c>
    </row>
    <row r="11" spans="1:17" ht="27.75" customHeight="1">
      <c r="A11" s="28">
        <f t="shared" si="0"/>
        <v>6</v>
      </c>
      <c r="B11" s="31">
        <v>3</v>
      </c>
      <c r="C11" s="21" t="s">
        <v>24</v>
      </c>
      <c r="D11" s="22">
        <v>34286.9</v>
      </c>
      <c r="E11" s="22">
        <v>1740</v>
      </c>
      <c r="F11" s="18">
        <v>64</v>
      </c>
      <c r="G11" s="32">
        <f>D11/3.452</f>
        <v>9932.473928157591</v>
      </c>
      <c r="H11" s="22">
        <v>52563.1</v>
      </c>
      <c r="I11" s="23">
        <f>(D11-H11)/H11</f>
        <v>-0.3477001927207489</v>
      </c>
      <c r="J11" s="8">
        <f>E11/F11</f>
        <v>27.1875</v>
      </c>
      <c r="K11" s="18">
        <v>7</v>
      </c>
      <c r="L11" s="32">
        <v>4</v>
      </c>
      <c r="M11" s="22">
        <v>392764.8</v>
      </c>
      <c r="N11" s="22">
        <v>21290</v>
      </c>
      <c r="O11" s="32">
        <f>M11/3.452</f>
        <v>113778.91077636153</v>
      </c>
      <c r="P11" s="35">
        <v>41789</v>
      </c>
      <c r="Q11" s="34" t="s">
        <v>46</v>
      </c>
    </row>
    <row r="12" spans="1:17" ht="27.75" customHeight="1">
      <c r="A12" s="28">
        <f t="shared" si="0"/>
        <v>7</v>
      </c>
      <c r="B12" s="31">
        <v>5</v>
      </c>
      <c r="C12" s="21" t="s">
        <v>81</v>
      </c>
      <c r="D12" s="22">
        <v>26204</v>
      </c>
      <c r="E12" s="22">
        <v>1676</v>
      </c>
      <c r="F12" s="18">
        <v>45</v>
      </c>
      <c r="G12" s="32">
        <f>D12/3.452</f>
        <v>7590.961761297798</v>
      </c>
      <c r="H12" s="22">
        <v>25469</v>
      </c>
      <c r="I12" s="23">
        <f>(D12-H12)/H12</f>
        <v>0.028858612430798226</v>
      </c>
      <c r="J12" s="8">
        <f>E12/F12</f>
        <v>37.24444444444445</v>
      </c>
      <c r="K12" s="18">
        <v>11</v>
      </c>
      <c r="L12" s="32">
        <v>11</v>
      </c>
      <c r="M12" s="22">
        <v>1368738.63</v>
      </c>
      <c r="N12" s="22">
        <v>94659</v>
      </c>
      <c r="O12" s="32">
        <f>M12/3.452</f>
        <v>396505.9762456547</v>
      </c>
      <c r="P12" s="33">
        <v>41740</v>
      </c>
      <c r="Q12" s="34" t="s">
        <v>30</v>
      </c>
    </row>
    <row r="13" spans="1:17" ht="27.75" customHeight="1">
      <c r="A13" s="28">
        <f t="shared" si="0"/>
        <v>8</v>
      </c>
      <c r="B13" s="31">
        <v>7</v>
      </c>
      <c r="C13" s="21" t="s">
        <v>76</v>
      </c>
      <c r="D13" s="22">
        <v>11960.97</v>
      </c>
      <c r="E13" s="22">
        <v>898</v>
      </c>
      <c r="F13" s="18">
        <v>60</v>
      </c>
      <c r="G13" s="32">
        <f>D13/3.452</f>
        <v>3464.939165701043</v>
      </c>
      <c r="H13" s="22">
        <v>23059.73</v>
      </c>
      <c r="I13" s="23">
        <f>(D13-H13)/H13</f>
        <v>-0.48130485482700797</v>
      </c>
      <c r="J13" s="8">
        <f>E13/F13</f>
        <v>14.966666666666667</v>
      </c>
      <c r="K13" s="18">
        <v>13</v>
      </c>
      <c r="L13" s="32">
        <v>3</v>
      </c>
      <c r="M13" s="22">
        <v>96534.41</v>
      </c>
      <c r="N13" s="22">
        <v>7513</v>
      </c>
      <c r="O13" s="32">
        <f>M13/3.452</f>
        <v>27964.776940903826</v>
      </c>
      <c r="P13" s="35">
        <v>41796</v>
      </c>
      <c r="Q13" s="34" t="s">
        <v>77</v>
      </c>
    </row>
    <row r="14" spans="1:17" ht="27.75" customHeight="1">
      <c r="A14" s="28">
        <f t="shared" si="0"/>
        <v>9</v>
      </c>
      <c r="B14" s="73" t="s">
        <v>36</v>
      </c>
      <c r="C14" s="21" t="s">
        <v>14</v>
      </c>
      <c r="D14" s="22">
        <v>9085</v>
      </c>
      <c r="E14" s="22">
        <v>547</v>
      </c>
      <c r="F14" s="18">
        <v>23</v>
      </c>
      <c r="G14" s="41">
        <f>D14/3.452</f>
        <v>2631.80764774044</v>
      </c>
      <c r="H14" s="22" t="s">
        <v>8</v>
      </c>
      <c r="I14" s="23" t="s">
        <v>49</v>
      </c>
      <c r="J14" s="42">
        <f>E14/F14</f>
        <v>23.782608695652176</v>
      </c>
      <c r="K14" s="18">
        <v>3</v>
      </c>
      <c r="L14" s="32">
        <v>1</v>
      </c>
      <c r="M14" s="22">
        <v>9085</v>
      </c>
      <c r="N14" s="22">
        <v>547</v>
      </c>
      <c r="O14" s="32">
        <f>M14/3.452</f>
        <v>2631.80764774044</v>
      </c>
      <c r="P14" s="33">
        <v>41810</v>
      </c>
      <c r="Q14" s="34" t="s">
        <v>13</v>
      </c>
    </row>
    <row r="15" spans="1:17" ht="27.75" customHeight="1">
      <c r="A15" s="28">
        <f t="shared" si="0"/>
        <v>10</v>
      </c>
      <c r="B15" s="31">
        <v>9</v>
      </c>
      <c r="C15" s="21" t="s">
        <v>35</v>
      </c>
      <c r="D15" s="22">
        <v>8337.3</v>
      </c>
      <c r="E15" s="22">
        <v>480</v>
      </c>
      <c r="F15" s="18">
        <v>17</v>
      </c>
      <c r="G15" s="32">
        <f>D15/3.452</f>
        <v>2415.208574739281</v>
      </c>
      <c r="H15" s="22">
        <v>14139.5</v>
      </c>
      <c r="I15" s="23">
        <f>(D15-H15)/H15</f>
        <v>-0.41035397291276215</v>
      </c>
      <c r="J15" s="8">
        <f>E15/F15</f>
        <v>28.235294117647058</v>
      </c>
      <c r="K15" s="18">
        <v>5</v>
      </c>
      <c r="L15" s="32">
        <v>5</v>
      </c>
      <c r="M15" s="22">
        <v>260371.9</v>
      </c>
      <c r="N15" s="22">
        <v>16464</v>
      </c>
      <c r="O15" s="32">
        <f>M15/3.452</f>
        <v>75426.39049826187</v>
      </c>
      <c r="P15" s="33">
        <v>41782</v>
      </c>
      <c r="Q15" s="34" t="s">
        <v>30</v>
      </c>
    </row>
    <row r="16" spans="1:17" ht="12.75">
      <c r="A16" s="7"/>
      <c r="B16" s="7"/>
      <c r="C16" s="24" t="s">
        <v>63</v>
      </c>
      <c r="D16" s="10">
        <f>SUM(D6:D15)</f>
        <v>339606.79</v>
      </c>
      <c r="E16" s="10">
        <f>SUM(E6:E15)</f>
        <v>20935</v>
      </c>
      <c r="F16" s="25"/>
      <c r="G16" s="10">
        <f>SUM(G6:G15)</f>
        <v>98379.71900347626</v>
      </c>
      <c r="H16" s="10">
        <v>398002.13999999996</v>
      </c>
      <c r="I16" s="26">
        <f>(D16-H16)/H16</f>
        <v>-0.1467211960217098</v>
      </c>
      <c r="J16" s="11"/>
      <c r="K16" s="12"/>
      <c r="L16" s="11"/>
      <c r="M16" s="9"/>
      <c r="N16" s="9"/>
      <c r="O16" s="19"/>
      <c r="P16" s="20"/>
      <c r="Q16" s="29"/>
    </row>
    <row r="17" spans="1:17" ht="12.75">
      <c r="A17" s="13"/>
      <c r="B17" s="13"/>
      <c r="C17" s="27"/>
      <c r="D17" s="14"/>
      <c r="E17" s="14"/>
      <c r="F17" s="15"/>
      <c r="G17" s="15"/>
      <c r="H17" s="14"/>
      <c r="I17" s="15"/>
      <c r="J17" s="16"/>
      <c r="K17" s="15"/>
      <c r="L17" s="16"/>
      <c r="M17" s="15"/>
      <c r="N17" s="15"/>
      <c r="O17" s="15"/>
      <c r="P17" s="17"/>
      <c r="Q17" s="30"/>
    </row>
    <row r="18" spans="1:17" ht="27.75" customHeight="1">
      <c r="A18" s="28">
        <f>A15+1</f>
        <v>11</v>
      </c>
      <c r="B18" s="31">
        <v>6</v>
      </c>
      <c r="C18" s="21" t="s">
        <v>69</v>
      </c>
      <c r="D18" s="22">
        <v>7819.5</v>
      </c>
      <c r="E18" s="22">
        <v>469</v>
      </c>
      <c r="F18" s="18">
        <v>41</v>
      </c>
      <c r="G18" s="41">
        <f>D18/3.452</f>
        <v>2265.2085747392816</v>
      </c>
      <c r="H18" s="22">
        <v>24785.8</v>
      </c>
      <c r="I18" s="23">
        <f>(D18-H18)/H18</f>
        <v>-0.6845169411517885</v>
      </c>
      <c r="J18" s="42">
        <f>E18/F18</f>
        <v>11.439024390243903</v>
      </c>
      <c r="K18" s="18">
        <v>10</v>
      </c>
      <c r="L18" s="32">
        <v>2</v>
      </c>
      <c r="M18" s="22">
        <v>49599.8</v>
      </c>
      <c r="N18" s="22">
        <v>3226</v>
      </c>
      <c r="O18" s="32">
        <f>M18/3.452</f>
        <v>14368.424101969873</v>
      </c>
      <c r="P18" s="33">
        <v>41803</v>
      </c>
      <c r="Q18" s="34" t="s">
        <v>77</v>
      </c>
    </row>
    <row r="19" spans="1:17" ht="27.75" customHeight="1">
      <c r="A19" s="28">
        <f>A18+1</f>
        <v>12</v>
      </c>
      <c r="B19" s="31">
        <v>8</v>
      </c>
      <c r="C19" s="21" t="s">
        <v>23</v>
      </c>
      <c r="D19" s="22">
        <v>5084</v>
      </c>
      <c r="E19" s="22">
        <v>285</v>
      </c>
      <c r="F19" s="18">
        <v>21</v>
      </c>
      <c r="G19" s="32">
        <f>D19/3.452</f>
        <v>1472.7694090382388</v>
      </c>
      <c r="H19" s="22">
        <v>16472.5</v>
      </c>
      <c r="I19" s="23">
        <f>(D19-H19)/H19</f>
        <v>-0.6913643952041281</v>
      </c>
      <c r="J19" s="8">
        <f>E19/F19</f>
        <v>13.571428571428571</v>
      </c>
      <c r="K19" s="18">
        <v>7</v>
      </c>
      <c r="L19" s="32">
        <v>4</v>
      </c>
      <c r="M19" s="22">
        <v>162006</v>
      </c>
      <c r="N19" s="22">
        <v>10380</v>
      </c>
      <c r="O19" s="32">
        <f>M19/3.452</f>
        <v>46931.05446118192</v>
      </c>
      <c r="P19" s="35">
        <v>41789</v>
      </c>
      <c r="Q19" s="34" t="s">
        <v>73</v>
      </c>
    </row>
    <row r="20" spans="1:17" ht="27.75" customHeight="1">
      <c r="A20" s="28">
        <f>A19+1</f>
        <v>13</v>
      </c>
      <c r="B20" s="31">
        <v>13</v>
      </c>
      <c r="C20" s="21" t="s">
        <v>33</v>
      </c>
      <c r="D20" s="22">
        <v>3823</v>
      </c>
      <c r="E20" s="22">
        <v>249</v>
      </c>
      <c r="F20" s="18">
        <v>18</v>
      </c>
      <c r="G20" s="32">
        <f>D20/3.452</f>
        <v>1107.4739281575899</v>
      </c>
      <c r="H20" s="22">
        <v>7159.700000000001</v>
      </c>
      <c r="I20" s="23">
        <f>(D20-H20)/H20</f>
        <v>-0.46603907984971443</v>
      </c>
      <c r="J20" s="8">
        <f>E20/F20</f>
        <v>13.833333333333334</v>
      </c>
      <c r="K20" s="18">
        <v>6</v>
      </c>
      <c r="L20" s="32">
        <v>5</v>
      </c>
      <c r="M20" s="22">
        <v>66969.15</v>
      </c>
      <c r="N20" s="22">
        <v>4558</v>
      </c>
      <c r="O20" s="32">
        <f>M20/3.452</f>
        <v>19400.10139049826</v>
      </c>
      <c r="P20" s="33">
        <v>41782</v>
      </c>
      <c r="Q20" s="34" t="s">
        <v>34</v>
      </c>
    </row>
    <row r="21" spans="1:17" ht="27.75" customHeight="1">
      <c r="A21" s="28">
        <f>A20+1</f>
        <v>14</v>
      </c>
      <c r="B21" s="31">
        <v>14</v>
      </c>
      <c r="C21" s="21" t="s">
        <v>72</v>
      </c>
      <c r="D21" s="22">
        <v>3706</v>
      </c>
      <c r="E21" s="22">
        <v>212</v>
      </c>
      <c r="F21" s="18">
        <v>6</v>
      </c>
      <c r="G21" s="32">
        <f>D21/3.452</f>
        <v>1073.5805330243338</v>
      </c>
      <c r="H21" s="22">
        <v>4999</v>
      </c>
      <c r="I21" s="23">
        <f>(D21-H21)/H21</f>
        <v>-0.2586517303460692</v>
      </c>
      <c r="J21" s="8">
        <f>E21/F21</f>
        <v>35.333333333333336</v>
      </c>
      <c r="K21" s="18">
        <v>2</v>
      </c>
      <c r="L21" s="32">
        <v>7</v>
      </c>
      <c r="M21" s="22">
        <v>250624</v>
      </c>
      <c r="N21" s="22">
        <v>15414</v>
      </c>
      <c r="O21" s="32">
        <f>M21/3.452</f>
        <v>72602.54924681345</v>
      </c>
      <c r="P21" s="35">
        <v>41768</v>
      </c>
      <c r="Q21" s="34" t="s">
        <v>73</v>
      </c>
    </row>
    <row r="22" spans="1:17" ht="27.75" customHeight="1">
      <c r="A22" s="28">
        <f>A21+1</f>
        <v>15</v>
      </c>
      <c r="B22" s="31">
        <v>11</v>
      </c>
      <c r="C22" s="21" t="s">
        <v>44</v>
      </c>
      <c r="D22" s="22">
        <v>3598</v>
      </c>
      <c r="E22" s="22">
        <v>197</v>
      </c>
      <c r="F22" s="18">
        <v>9</v>
      </c>
      <c r="G22" s="32">
        <f>D22/3.452</f>
        <v>1042.2943221320972</v>
      </c>
      <c r="H22" s="22">
        <v>9059</v>
      </c>
      <c r="I22" s="23">
        <f>(D22-H22)/H22</f>
        <v>-0.6028259189756043</v>
      </c>
      <c r="J22" s="8">
        <f>E22/F22</f>
        <v>21.88888888888889</v>
      </c>
      <c r="K22" s="18">
        <v>3</v>
      </c>
      <c r="L22" s="32">
        <v>6</v>
      </c>
      <c r="M22" s="22">
        <v>407367.5</v>
      </c>
      <c r="N22" s="22">
        <v>22322</v>
      </c>
      <c r="O22" s="32">
        <f>M22/3.452</f>
        <v>118009.12514484357</v>
      </c>
      <c r="P22" s="35">
        <v>41775</v>
      </c>
      <c r="Q22" s="34" t="s">
        <v>46</v>
      </c>
    </row>
    <row r="23" spans="1:17" ht="27.75" customHeight="1">
      <c r="A23" s="28">
        <f>A22+1</f>
        <v>16</v>
      </c>
      <c r="B23" s="31">
        <v>12</v>
      </c>
      <c r="C23" s="21" t="s">
        <v>25</v>
      </c>
      <c r="D23" s="22">
        <v>3330.5</v>
      </c>
      <c r="E23" s="22">
        <v>199</v>
      </c>
      <c r="F23" s="18">
        <v>9</v>
      </c>
      <c r="G23" s="32">
        <f>D23/3.452</f>
        <v>964.8030127462341</v>
      </c>
      <c r="H23" s="22">
        <v>7508</v>
      </c>
      <c r="I23" s="23">
        <f>(D23-H23)/H23</f>
        <v>-0.5564064997336174</v>
      </c>
      <c r="J23" s="8">
        <f>E23/F23</f>
        <v>22.11111111111111</v>
      </c>
      <c r="K23" s="18">
        <v>3</v>
      </c>
      <c r="L23" s="32">
        <v>4</v>
      </c>
      <c r="M23" s="22">
        <v>81736</v>
      </c>
      <c r="N23" s="22">
        <v>5226</v>
      </c>
      <c r="O23" s="32">
        <f>M23/3.452</f>
        <v>23677.867902665123</v>
      </c>
      <c r="P23" s="35">
        <v>41789</v>
      </c>
      <c r="Q23" s="34" t="s">
        <v>45</v>
      </c>
    </row>
    <row r="24" spans="1:17" ht="27.75" customHeight="1">
      <c r="A24" s="28">
        <f>A23+1</f>
        <v>17</v>
      </c>
      <c r="B24" s="31">
        <v>18</v>
      </c>
      <c r="C24" s="21" t="s">
        <v>47</v>
      </c>
      <c r="D24" s="22">
        <v>1826</v>
      </c>
      <c r="E24" s="22">
        <v>86</v>
      </c>
      <c r="F24" s="18">
        <v>3</v>
      </c>
      <c r="G24" s="32">
        <f>D24/3.452</f>
        <v>528.9687137891078</v>
      </c>
      <c r="H24" s="22">
        <v>2190</v>
      </c>
      <c r="I24" s="23">
        <f>(D24-H24)/H24</f>
        <v>-0.16621004566210046</v>
      </c>
      <c r="J24" s="8">
        <f>E24/F24</f>
        <v>28.666666666666668</v>
      </c>
      <c r="K24" s="18">
        <v>1</v>
      </c>
      <c r="L24" s="32">
        <v>10</v>
      </c>
      <c r="M24" s="22">
        <v>480289</v>
      </c>
      <c r="N24" s="22">
        <v>27867</v>
      </c>
      <c r="O24" s="32">
        <f>M24/3.452</f>
        <v>139133.54577056778</v>
      </c>
      <c r="P24" s="33">
        <v>41747</v>
      </c>
      <c r="Q24" s="34" t="s">
        <v>48</v>
      </c>
    </row>
    <row r="25" spans="1:17" ht="27.75" customHeight="1">
      <c r="A25" s="28">
        <f>A24+1</f>
        <v>18</v>
      </c>
      <c r="B25" s="31">
        <v>19</v>
      </c>
      <c r="C25" s="21" t="s">
        <v>65</v>
      </c>
      <c r="D25" s="22">
        <v>595</v>
      </c>
      <c r="E25" s="22">
        <v>48</v>
      </c>
      <c r="F25" s="18">
        <v>4</v>
      </c>
      <c r="G25" s="32">
        <f>D25/3.452</f>
        <v>172.3638470451912</v>
      </c>
      <c r="H25" s="22">
        <v>1273</v>
      </c>
      <c r="I25" s="23">
        <f>(D25-H25)/H25</f>
        <v>-0.5326001571091908</v>
      </c>
      <c r="J25" s="8">
        <f>E25/F25</f>
        <v>12</v>
      </c>
      <c r="K25" s="18">
        <v>2</v>
      </c>
      <c r="L25" s="32">
        <v>39</v>
      </c>
      <c r="M25" s="22">
        <v>609998</v>
      </c>
      <c r="N25" s="22">
        <v>53423</v>
      </c>
      <c r="O25" s="32">
        <f>M25/3.452</f>
        <v>176708.57473928158</v>
      </c>
      <c r="P25" s="35">
        <v>41544</v>
      </c>
      <c r="Q25" s="34" t="s">
        <v>66</v>
      </c>
    </row>
    <row r="26" spans="1:17" ht="27.75" customHeight="1">
      <c r="A26" s="28">
        <f>A25+1</f>
        <v>19</v>
      </c>
      <c r="B26" s="31">
        <v>23</v>
      </c>
      <c r="C26" s="21" t="s">
        <v>82</v>
      </c>
      <c r="D26" s="22">
        <v>578.41</v>
      </c>
      <c r="E26" s="22">
        <v>66</v>
      </c>
      <c r="F26" s="18">
        <v>2</v>
      </c>
      <c r="G26" s="32">
        <f>D26/3.452</f>
        <v>167.5579374275782</v>
      </c>
      <c r="H26" s="22">
        <v>434</v>
      </c>
      <c r="I26" s="23">
        <f>(D26-H26)/H26</f>
        <v>0.3327419354838709</v>
      </c>
      <c r="J26" s="8">
        <f>E26/F26</f>
        <v>33</v>
      </c>
      <c r="K26" s="18">
        <v>1</v>
      </c>
      <c r="L26" s="32">
        <v>12</v>
      </c>
      <c r="M26" s="22">
        <v>40750.41</v>
      </c>
      <c r="N26" s="22">
        <v>2748</v>
      </c>
      <c r="O26" s="32">
        <f>M26/3.452</f>
        <v>11804.86964078795</v>
      </c>
      <c r="P26" s="33">
        <v>41733</v>
      </c>
      <c r="Q26" s="34" t="s">
        <v>83</v>
      </c>
    </row>
    <row r="27" spans="1:17" ht="27.75" customHeight="1">
      <c r="A27" s="28">
        <f>A26+1</f>
        <v>20</v>
      </c>
      <c r="B27" s="31">
        <v>30</v>
      </c>
      <c r="C27" s="21" t="s">
        <v>84</v>
      </c>
      <c r="D27" s="22">
        <v>463.61</v>
      </c>
      <c r="E27" s="22">
        <v>55</v>
      </c>
      <c r="F27" s="18">
        <v>1</v>
      </c>
      <c r="G27" s="32">
        <f>D27/3.452</f>
        <v>134.3018539976825</v>
      </c>
      <c r="H27" s="22">
        <v>92</v>
      </c>
      <c r="I27" s="23">
        <f>(D27-H27)/H27</f>
        <v>4.039239130434782</v>
      </c>
      <c r="J27" s="8">
        <f>E27/F27</f>
        <v>55</v>
      </c>
      <c r="K27" s="18">
        <v>1</v>
      </c>
      <c r="L27" s="32">
        <v>10</v>
      </c>
      <c r="M27" s="22">
        <v>181672.48</v>
      </c>
      <c r="N27" s="22">
        <v>12974</v>
      </c>
      <c r="O27" s="32">
        <f>M27/3.452</f>
        <v>52628.18076477405</v>
      </c>
      <c r="P27" s="35">
        <v>41747</v>
      </c>
      <c r="Q27" s="34" t="s">
        <v>85</v>
      </c>
    </row>
    <row r="28" spans="1:17" ht="12.75">
      <c r="A28" s="28"/>
      <c r="B28" s="7"/>
      <c r="C28" s="24" t="s">
        <v>64</v>
      </c>
      <c r="D28" s="10">
        <f>SUM(D18:D27)+D16</f>
        <v>370430.81</v>
      </c>
      <c r="E28" s="10">
        <f>SUM(E18:E27)+E16</f>
        <v>22801</v>
      </c>
      <c r="F28" s="25"/>
      <c r="G28" s="10">
        <f>SUM(G18:G27)+G16</f>
        <v>107309.0411355736</v>
      </c>
      <c r="H28" s="10">
        <v>444535.83999999997</v>
      </c>
      <c r="I28" s="26">
        <f>(D28-H28)/H28</f>
        <v>-0.16670203689313323</v>
      </c>
      <c r="J28" s="8"/>
      <c r="K28" s="12"/>
      <c r="L28" s="11"/>
      <c r="M28" s="9"/>
      <c r="N28" s="9"/>
      <c r="O28" s="32"/>
      <c r="P28" s="20"/>
      <c r="Q28" s="29"/>
    </row>
    <row r="29" spans="1:17" ht="12.75">
      <c r="A29" s="13"/>
      <c r="B29" s="13"/>
      <c r="C29" s="27"/>
      <c r="D29" s="14" t="s">
        <v>43</v>
      </c>
      <c r="E29" s="14"/>
      <c r="F29" s="15"/>
      <c r="G29" s="15"/>
      <c r="H29" s="14" t="s">
        <v>26</v>
      </c>
      <c r="I29" s="15"/>
      <c r="J29" s="16"/>
      <c r="K29" s="15"/>
      <c r="L29" s="16"/>
      <c r="M29" s="15"/>
      <c r="N29" s="15"/>
      <c r="O29" s="15"/>
      <c r="P29" s="17"/>
      <c r="Q29" s="30"/>
    </row>
    <row r="30" spans="1:17" ht="27.75" customHeight="1">
      <c r="A30" s="28">
        <f>A27+1</f>
        <v>21</v>
      </c>
      <c r="B30" s="31">
        <v>28</v>
      </c>
      <c r="C30" s="21" t="s">
        <v>86</v>
      </c>
      <c r="D30" s="22">
        <v>336</v>
      </c>
      <c r="E30" s="22">
        <v>56</v>
      </c>
      <c r="F30" s="18">
        <v>3</v>
      </c>
      <c r="G30" s="32">
        <f>D30/3.452</f>
        <v>97.33487833140208</v>
      </c>
      <c r="H30" s="22">
        <v>139</v>
      </c>
      <c r="I30" s="23">
        <f>(D30-H30)/H30</f>
        <v>1.4172661870503598</v>
      </c>
      <c r="J30" s="8">
        <f>E30/F30</f>
        <v>18.666666666666668</v>
      </c>
      <c r="K30" s="18">
        <v>1</v>
      </c>
      <c r="L30" s="32">
        <v>25</v>
      </c>
      <c r="M30" s="22">
        <v>1789012</v>
      </c>
      <c r="N30" s="22">
        <v>122354</v>
      </c>
      <c r="O30" s="32">
        <f>M30/3.452</f>
        <v>518253.76593279256</v>
      </c>
      <c r="P30" s="35">
        <v>41642</v>
      </c>
      <c r="Q30" s="34" t="s">
        <v>87</v>
      </c>
    </row>
    <row r="31" spans="1:17" ht="27.75" customHeight="1">
      <c r="A31" s="28">
        <f>A30+1</f>
        <v>22</v>
      </c>
      <c r="B31" s="31">
        <v>21</v>
      </c>
      <c r="C31" s="21" t="s">
        <v>32</v>
      </c>
      <c r="D31" s="22">
        <v>305</v>
      </c>
      <c r="E31" s="22">
        <v>20</v>
      </c>
      <c r="F31" s="18">
        <v>1</v>
      </c>
      <c r="G31" s="32">
        <f>D31/3.452</f>
        <v>88.35457705677868</v>
      </c>
      <c r="H31" s="22">
        <v>830</v>
      </c>
      <c r="I31" s="23">
        <f>(D31-H31)/H31</f>
        <v>-0.6325301204819277</v>
      </c>
      <c r="J31" s="8">
        <f>E31/F31</f>
        <v>20</v>
      </c>
      <c r="K31" s="18">
        <v>1</v>
      </c>
      <c r="L31" s="32">
        <v>15</v>
      </c>
      <c r="M31" s="22">
        <v>401139.2</v>
      </c>
      <c r="N31" s="22">
        <v>25984</v>
      </c>
      <c r="O31" s="32">
        <f>M31/3.452</f>
        <v>116204.86674391657</v>
      </c>
      <c r="P31" s="33">
        <v>41712</v>
      </c>
      <c r="Q31" s="34" t="s">
        <v>30</v>
      </c>
    </row>
    <row r="32" spans="1:17" ht="27.75" customHeight="1">
      <c r="A32" s="28">
        <f>A31+1</f>
        <v>23</v>
      </c>
      <c r="B32" s="31">
        <v>27</v>
      </c>
      <c r="C32" s="21" t="s">
        <v>20</v>
      </c>
      <c r="D32" s="22">
        <v>196</v>
      </c>
      <c r="E32" s="22">
        <v>19</v>
      </c>
      <c r="F32" s="18">
        <v>3</v>
      </c>
      <c r="G32" s="32">
        <f>D32/3.452</f>
        <v>56.77867902665122</v>
      </c>
      <c r="H32" s="22">
        <v>208</v>
      </c>
      <c r="I32" s="23">
        <f>(D32-H32)/H32</f>
        <v>-0.057692307692307696</v>
      </c>
      <c r="J32" s="8">
        <f>E32/F32</f>
        <v>6.333333333333333</v>
      </c>
      <c r="K32" s="18">
        <v>1</v>
      </c>
      <c r="L32" s="32">
        <v>38</v>
      </c>
      <c r="M32" s="22">
        <v>213281</v>
      </c>
      <c r="N32" s="22">
        <v>14762</v>
      </c>
      <c r="O32" s="32">
        <f>M32/3.452</f>
        <v>61784.76245654693</v>
      </c>
      <c r="P32" s="35">
        <v>41551</v>
      </c>
      <c r="Q32" s="34" t="s">
        <v>21</v>
      </c>
    </row>
    <row r="33" spans="1:17" ht="27.75" customHeight="1">
      <c r="A33" s="28">
        <f>A32+1</f>
        <v>24</v>
      </c>
      <c r="B33" s="31" t="s">
        <v>49</v>
      </c>
      <c r="C33" s="21" t="s">
        <v>4</v>
      </c>
      <c r="D33" s="22">
        <v>192</v>
      </c>
      <c r="E33" s="22">
        <v>32</v>
      </c>
      <c r="F33" s="18">
        <v>3</v>
      </c>
      <c r="G33" s="32">
        <f>D33/3.452</f>
        <v>55.61993047508691</v>
      </c>
      <c r="H33" s="22" t="s">
        <v>49</v>
      </c>
      <c r="I33" s="23" t="s">
        <v>49</v>
      </c>
      <c r="J33" s="8">
        <f>E33/F33</f>
        <v>10.666666666666666</v>
      </c>
      <c r="K33" s="18">
        <v>1</v>
      </c>
      <c r="L33" s="32"/>
      <c r="M33" s="22">
        <v>380131</v>
      </c>
      <c r="N33" s="22">
        <v>28345</v>
      </c>
      <c r="O33" s="32">
        <f>M33/3.452</f>
        <v>110119.06141367323</v>
      </c>
      <c r="P33" s="35">
        <v>41222</v>
      </c>
      <c r="Q33" s="34" t="s">
        <v>5</v>
      </c>
    </row>
    <row r="34" spans="1:17" ht="27.75" customHeight="1">
      <c r="A34" s="28">
        <f>A33+1</f>
        <v>25</v>
      </c>
      <c r="B34" s="31" t="s">
        <v>49</v>
      </c>
      <c r="C34" s="21" t="s">
        <v>6</v>
      </c>
      <c r="D34" s="22">
        <v>162</v>
      </c>
      <c r="E34" s="22">
        <v>28</v>
      </c>
      <c r="F34" s="18">
        <v>3</v>
      </c>
      <c r="G34" s="32">
        <f>D34/3.452</f>
        <v>46.929316338354575</v>
      </c>
      <c r="H34" s="22" t="s">
        <v>49</v>
      </c>
      <c r="I34" s="23" t="s">
        <v>3</v>
      </c>
      <c r="J34" s="8">
        <f>E34/F34</f>
        <v>9.333333333333334</v>
      </c>
      <c r="K34" s="18">
        <v>1</v>
      </c>
      <c r="L34" s="32"/>
      <c r="M34" s="22">
        <v>303765.21</v>
      </c>
      <c r="N34" s="22">
        <v>21469</v>
      </c>
      <c r="O34" s="32">
        <f>M34/3.452</f>
        <v>87996.87427578216</v>
      </c>
      <c r="P34" s="35">
        <v>41691</v>
      </c>
      <c r="Q34" s="34" t="s">
        <v>7</v>
      </c>
    </row>
    <row r="35" spans="1:17" ht="27.75" customHeight="1">
      <c r="A35" s="28">
        <f>A34+1</f>
        <v>26</v>
      </c>
      <c r="B35" s="31" t="s">
        <v>49</v>
      </c>
      <c r="C35" s="21" t="s">
        <v>9</v>
      </c>
      <c r="D35" s="22">
        <v>156</v>
      </c>
      <c r="E35" s="22">
        <v>29</v>
      </c>
      <c r="F35" s="18">
        <v>3</v>
      </c>
      <c r="G35" s="41">
        <f>D35/3.452</f>
        <v>45.19119351100811</v>
      </c>
      <c r="H35" s="22" t="s">
        <v>8</v>
      </c>
      <c r="I35" s="23" t="s">
        <v>49</v>
      </c>
      <c r="J35" s="42">
        <f>E35/F35</f>
        <v>9.666666666666666</v>
      </c>
      <c r="K35" s="18">
        <v>1</v>
      </c>
      <c r="L35" s="32"/>
      <c r="M35" s="22">
        <v>1387440.2</v>
      </c>
      <c r="N35" s="22">
        <v>107578</v>
      </c>
      <c r="O35" s="32">
        <f>M35/3.452</f>
        <v>401923.58053302433</v>
      </c>
      <c r="P35" s="35">
        <v>40990</v>
      </c>
      <c r="Q35" s="34" t="s">
        <v>10</v>
      </c>
    </row>
    <row r="36" spans="1:17" ht="12.75">
      <c r="A36" s="60"/>
      <c r="B36" s="61"/>
      <c r="C36" s="62" t="s">
        <v>71</v>
      </c>
      <c r="D36" s="63">
        <f>SUM(D30:D35)+D28</f>
        <v>371777.81</v>
      </c>
      <c r="E36" s="63">
        <f>SUM(E30:E35)+E28</f>
        <v>22985</v>
      </c>
      <c r="F36" s="65"/>
      <c r="G36" s="63">
        <f>SUM(G30:G35)+G28</f>
        <v>107699.24971031288</v>
      </c>
      <c r="H36" s="63">
        <v>447961.83999999997</v>
      </c>
      <c r="I36" s="64">
        <f>(D36-H36)/H36</f>
        <v>-0.17006812455275203</v>
      </c>
      <c r="J36" s="66"/>
      <c r="K36" s="67"/>
      <c r="L36" s="68"/>
      <c r="M36" s="69"/>
      <c r="N36" s="69"/>
      <c r="O36" s="70"/>
      <c r="P36" s="71"/>
      <c r="Q36" s="72"/>
    </row>
    <row r="37" spans="1:17" ht="12.75">
      <c r="A37" s="52"/>
      <c r="B37" s="53"/>
      <c r="C37" s="54"/>
      <c r="D37" s="55"/>
      <c r="E37" s="55"/>
      <c r="F37" s="56"/>
      <c r="G37" s="56"/>
      <c r="H37" s="55"/>
      <c r="I37" s="56"/>
      <c r="J37" s="57"/>
      <c r="K37" s="56"/>
      <c r="L37" s="57"/>
      <c r="M37" s="56"/>
      <c r="N37" s="56"/>
      <c r="O37" s="56"/>
      <c r="P37" s="58"/>
      <c r="Q37" s="59"/>
    </row>
    <row r="38" ht="15.75"/>
    <row r="40" spans="1:17" ht="27.75" customHeight="1">
      <c r="A40" s="28"/>
      <c r="B40" s="31">
        <v>10</v>
      </c>
      <c r="C40" s="21" t="s">
        <v>31</v>
      </c>
      <c r="D40" s="22"/>
      <c r="E40" s="22"/>
      <c r="F40" s="18">
        <v>21</v>
      </c>
      <c r="G40" s="32">
        <f>D40/3.452</f>
        <v>0</v>
      </c>
      <c r="H40" s="22">
        <v>10499</v>
      </c>
      <c r="I40" s="23">
        <f>(D40-H40)/H40</f>
        <v>-1</v>
      </c>
      <c r="J40" s="8">
        <f>E40/F40</f>
        <v>0</v>
      </c>
      <c r="K40" s="18">
        <v>7</v>
      </c>
      <c r="L40" s="32">
        <v>3</v>
      </c>
      <c r="M40" s="22"/>
      <c r="N40" s="22"/>
      <c r="O40" s="32">
        <f>M40/3.452</f>
        <v>0</v>
      </c>
      <c r="P40" s="35">
        <v>41796</v>
      </c>
      <c r="Q40" s="34" t="s">
        <v>37</v>
      </c>
    </row>
    <row r="41" spans="1:17" ht="27.75" customHeight="1">
      <c r="A41" s="28"/>
      <c r="B41" s="31">
        <v>16</v>
      </c>
      <c r="C41" s="21" t="s">
        <v>75</v>
      </c>
      <c r="D41" s="22"/>
      <c r="E41" s="22"/>
      <c r="F41" s="18">
        <v>3</v>
      </c>
      <c r="G41" s="32">
        <f>D41/3.452</f>
        <v>0</v>
      </c>
      <c r="H41" s="22">
        <v>4430</v>
      </c>
      <c r="I41" s="23">
        <f>(D41-H41)/H41</f>
        <v>-1</v>
      </c>
      <c r="J41" s="8">
        <f>E41/F41</f>
        <v>0</v>
      </c>
      <c r="K41" s="18">
        <v>1</v>
      </c>
      <c r="L41" s="32">
        <v>7</v>
      </c>
      <c r="M41" s="22"/>
      <c r="N41" s="22"/>
      <c r="O41" s="32">
        <f>M41/3.452</f>
        <v>0</v>
      </c>
      <c r="P41" s="35">
        <v>41768</v>
      </c>
      <c r="Q41" s="34" t="s">
        <v>37</v>
      </c>
    </row>
    <row r="42" ht="15.75"/>
    <row r="43" ht="15.75"/>
    <row r="44" ht="15.75"/>
    <row r="49" ht="28.5"/>
    <row r="50" ht="28.5"/>
    <row r="51" ht="15.75"/>
    <row r="52" ht="15.75"/>
    <row r="53" ht="15.75"/>
    <row r="54" ht="15.75"/>
    <row r="55" ht="15.75"/>
    <row r="56" ht="15.75"/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2014-06-23T13:27:03Z</dcterms:modified>
  <cp:category/>
  <cp:version/>
  <cp:contentType/>
  <cp:contentStatus/>
</cp:coreProperties>
</file>