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tabRatio="601" activeTab="0"/>
  </bookViews>
  <sheets>
    <sheet name="August 8-14 ... Rugpjūčio 8-1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<sst xmlns="http://schemas.openxmlformats.org/spreadsheetml/2006/main" count="129" uniqueCount="100">
  <si>
    <t>Rugpjūčio
1 - 7 d. 
pajamos
(Lt)</t>
  </si>
  <si>
    <t>August
8 - 14
GBO
(Lt)</t>
  </si>
  <si>
    <t>August
8 - 14
ADM</t>
  </si>
  <si>
    <t>August
8 - 14
GBO
(Eur)</t>
  </si>
  <si>
    <t>Rugpjūčio
8 - 14 d. 
pajamos
(Lt)</t>
  </si>
  <si>
    <t>Rugpjūčio
8 - 14 d.  
žiūrovų
sk.</t>
  </si>
  <si>
    <t>Rugpjūčio
8 - 14 d. 
pajamos
(Eur)</t>
  </si>
  <si>
    <t>Turbo</t>
  </si>
  <si>
    <t>N</t>
  </si>
  <si>
    <t>-</t>
  </si>
  <si>
    <t>-</t>
  </si>
  <si>
    <t>-</t>
  </si>
  <si>
    <t>Ogis ir tarakonai
(Oggy and the Cockroaches)</t>
  </si>
  <si>
    <t>Debesuota, numatoma mėsos kukulių kruša 2
(Cloudy 2: Revenge of the Leftovers)</t>
  </si>
  <si>
    <t>Liusi
(Lucy)</t>
  </si>
  <si>
    <t>Heraklis
(Hercules)</t>
  </si>
  <si>
    <t>Monstrų universitetas
(Monsters University)</t>
  </si>
  <si>
    <t>Forum Cinemas /
WDSMPI</t>
  </si>
  <si>
    <t>p</t>
  </si>
  <si>
    <t>Nematomas frontas
(The Invisible Front)</t>
  </si>
  <si>
    <t>Žigolo
(Fading Gigolo)</t>
  </si>
  <si>
    <t>Transformeriai: išnykimo amžius
(Transformers: Age of Extinction)</t>
  </si>
  <si>
    <t>Forum Cinemas /
Paramount</t>
  </si>
  <si>
    <t>Beždžionių planetos aušra
(Dawn of the Planet of the Apes)</t>
  </si>
  <si>
    <t>Ties riba į rytojų
(Edge of Tomorrow)</t>
  </si>
  <si>
    <t>ACME Film /
Warner Bros.</t>
  </si>
  <si>
    <t xml:space="preserve">Bendros
pajamos 
(Lt) </t>
  </si>
  <si>
    <t>Dėl mūsų likimo ir žvaigždės kaltos
(The Fault In Our Stars)</t>
  </si>
  <si>
    <t>Nevykėliai po priedanga 2
(22 Jump Street)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</si>
  <si>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</si>
  <si>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</si>
  <si>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</si>
  <si>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</si>
  <si>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</si>
  <si>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</si>
  <si>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</si>
  <si>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</si>
  <si>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</si>
  <si>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</si>
  <si>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-</t>
  </si>
  <si>
    <t>Didis grožis
(La Grande belezza / The Great Beauty)</t>
  </si>
  <si>
    <t>Prior Entertainment</t>
  </si>
  <si>
    <t>Kumba
(Khumba)</t>
  </si>
  <si>
    <t>Garsų pasaulio įrašai</t>
  </si>
  <si>
    <t>Ekskursantė
(The Excursionist)</t>
  </si>
  <si>
    <t>Cinemark</t>
  </si>
  <si>
    <t>Viešbutis "Grand Budapest"
(Grand Budapest Hotel)</t>
  </si>
  <si>
    <t>P</t>
  </si>
  <si>
    <t>Seks video
(Sex Tape)</t>
  </si>
  <si>
    <t>Atpildas
(The Railway Man)</t>
  </si>
  <si>
    <t>ACME Film</t>
  </si>
  <si>
    <t>Šokis hip- hopo ritmu. Viskas arba nieko
(Step Up 5)</t>
  </si>
  <si>
    <t>Apsimetėlis, sukčius ir dama
(The Two Faces of January)</t>
  </si>
  <si>
    <t>ACME Film</t>
  </si>
  <si>
    <t>P</t>
  </si>
  <si>
    <t>Audros sūkuryje
(Into the Storm)</t>
  </si>
  <si>
    <t>Pre-views</t>
  </si>
  <si>
    <t>Stebuklų namai
(House Of Magic)</t>
  </si>
  <si>
    <t>ACME Film</t>
  </si>
  <si>
    <t xml:space="preserve">August 8 - 14 d. Lithuanian top-30 </t>
  </si>
  <si>
    <t>Rugpjūčio 8 - 14 d. Lietuvos kino teatruose rodytų filmų top-30</t>
  </si>
  <si>
    <t>August
1 - 7
GBO
(Lt)</t>
  </si>
  <si>
    <t>ACME Film /
Sony</t>
  </si>
  <si>
    <t>TOTAL:</t>
  </si>
  <si>
    <t>Ozo legendos:Sugrįžimas į Smaragdo miestą
(Legends of Oz: Dorothy's Return)</t>
  </si>
  <si>
    <t>Garsų pasaulio įrašai</t>
  </si>
  <si>
    <t>Kai ateina ji
(And So It Goes)</t>
  </si>
  <si>
    <t>Forum Cinemas /
Universal</t>
  </si>
  <si>
    <t>Barbekiu
(Barbecue)</t>
  </si>
  <si>
    <t>Galaktikos sergėtojai
(Guardians of the Galaxy)</t>
  </si>
  <si>
    <t>Theatrical Film Distribution /
WDSMPI</t>
  </si>
  <si>
    <t>Ilgas kelias žemyn
(A Long Way Down)</t>
  </si>
  <si>
    <t>ACME Film</t>
  </si>
  <si>
    <t>Kartu ne savo noru
(Blended)</t>
  </si>
  <si>
    <t>Theatrical Film Distribution</t>
  </si>
  <si>
    <t>Aistrų vulkanas
(Volcano)</t>
  </si>
  <si>
    <t>N</t>
  </si>
  <si>
    <t>Kaip prisijaukinti slibiną 2
(How To Train Your Dragon 2)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</si>
  <si>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</si>
  <si>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</si>
  <si>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</si>
  <si>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</si>
  <si>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</si>
  <si>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</si>
  <si>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</si>
  <si>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</si>
  <si>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</si>
  <si>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</si>
  <si>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</si>
  <si>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</si>
  <si>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</si>
  <si>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</si>
  <si>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Operacija "Riešutai"
(The Nut Job)</t>
  </si>
  <si>
    <t>Prior Entertainment</t>
  </si>
  <si>
    <t>Incognito Films</t>
  </si>
  <si>
    <t>ACME Film /
Sony</t>
  </si>
  <si>
    <t>-</t>
  </si>
  <si>
    <t>ACME Film</t>
  </si>
  <si>
    <t>Theatrical Film Distribution /
20th Century Fox</t>
  </si>
  <si>
    <t>Theatrical Film Distribution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</si>
</sst>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  <numFmt numFmtId="207" formatCode="General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200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24" borderId="13" xfId="0" applyNumberFormat="1" applyFont="1" applyFill="1" applyBorder="1" applyAlignment="1">
      <alignment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3" xfId="0" applyNumberFormat="1" applyFont="1" applyFill="1" applyBorder="1" applyAlignment="1" applyProtection="1">
      <alignment horizontal="center" vertical="center" wrapText="1"/>
      <protection/>
    </xf>
    <xf numFmtId="3" fontId="4" fillId="24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10" fontId="6" fillId="24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49" fontId="5" fillId="8" borderId="23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8.15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08.0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15-17 .. Rugpjūčio 15-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ust 1-7 ... Rugpjūčio 1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6" width="14.00390625" style="3" bestFit="1" customWidth="1"/>
    <col min="7" max="7" width="10.8515625" style="3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59</v>
      </c>
    </row>
    <row r="2" spans="1:11" ht="19.5">
      <c r="A2" s="1" t="s">
        <v>60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50"/>
      <c r="B4" s="51"/>
      <c r="C4" s="52" t="s">
        <v>80</v>
      </c>
      <c r="D4" s="52" t="s">
        <v>1</v>
      </c>
      <c r="E4" s="52" t="s">
        <v>3</v>
      </c>
      <c r="F4" s="52" t="s">
        <v>61</v>
      </c>
      <c r="G4" s="52" t="s">
        <v>81</v>
      </c>
      <c r="H4" s="52" t="s">
        <v>2</v>
      </c>
      <c r="I4" s="52" t="s">
        <v>82</v>
      </c>
      <c r="J4" s="52" t="s">
        <v>83</v>
      </c>
      <c r="K4" s="52" t="s">
        <v>84</v>
      </c>
      <c r="L4" s="52" t="s">
        <v>85</v>
      </c>
      <c r="M4" s="52" t="s">
        <v>86</v>
      </c>
      <c r="N4" s="52" t="s">
        <v>87</v>
      </c>
      <c r="O4" s="52" t="s">
        <v>88</v>
      </c>
      <c r="P4" s="52" t="s">
        <v>89</v>
      </c>
      <c r="Q4" s="53" t="s">
        <v>90</v>
      </c>
    </row>
    <row r="5" spans="1:17" ht="61.5" customHeight="1" thickBot="1">
      <c r="A5" s="66"/>
      <c r="B5" s="67"/>
      <c r="C5" s="68" t="s">
        <v>36</v>
      </c>
      <c r="D5" s="68" t="s">
        <v>4</v>
      </c>
      <c r="E5" s="68" t="s">
        <v>6</v>
      </c>
      <c r="F5" s="68" t="s">
        <v>0</v>
      </c>
      <c r="G5" s="68" t="s">
        <v>37</v>
      </c>
      <c r="H5" s="68" t="s">
        <v>5</v>
      </c>
      <c r="I5" s="68" t="s">
        <v>33</v>
      </c>
      <c r="J5" s="68" t="s">
        <v>31</v>
      </c>
      <c r="K5" s="68" t="s">
        <v>34</v>
      </c>
      <c r="L5" s="68" t="s">
        <v>38</v>
      </c>
      <c r="M5" s="68" t="s">
        <v>26</v>
      </c>
      <c r="N5" s="68" t="s">
        <v>29</v>
      </c>
      <c r="O5" s="68" t="s">
        <v>35</v>
      </c>
      <c r="P5" s="68" t="s">
        <v>30</v>
      </c>
      <c r="Q5" s="69" t="s">
        <v>32</v>
      </c>
    </row>
    <row r="6" spans="1:17" ht="25.5" customHeight="1">
      <c r="A6" s="36">
        <v>1</v>
      </c>
      <c r="B6" s="70" t="s">
        <v>76</v>
      </c>
      <c r="C6" s="4" t="s">
        <v>51</v>
      </c>
      <c r="D6" s="60">
        <v>204684</v>
      </c>
      <c r="E6" s="41">
        <f>D6/3.452</f>
        <v>59294.32213209734</v>
      </c>
      <c r="F6" s="63" t="s">
        <v>96</v>
      </c>
      <c r="G6" s="64" t="s">
        <v>9</v>
      </c>
      <c r="H6" s="60">
        <v>11235</v>
      </c>
      <c r="I6" s="61">
        <v>293</v>
      </c>
      <c r="J6" s="26">
        <f>H6/I6</f>
        <v>38.34470989761092</v>
      </c>
      <c r="K6" s="61">
        <v>12</v>
      </c>
      <c r="L6" s="63">
        <v>1</v>
      </c>
      <c r="M6" s="60">
        <v>223345.18</v>
      </c>
      <c r="N6" s="60">
        <v>12268</v>
      </c>
      <c r="O6" s="41">
        <f>M6/3.452</f>
        <v>64700.22595596755</v>
      </c>
      <c r="P6" s="47">
        <v>41859</v>
      </c>
      <c r="Q6" s="59" t="s">
        <v>72</v>
      </c>
    </row>
    <row r="7" spans="1:17" ht="25.5" customHeight="1">
      <c r="A7" s="62">
        <f>A6+1</f>
        <v>2</v>
      </c>
      <c r="B7" s="56">
        <v>1</v>
      </c>
      <c r="C7" s="4" t="s">
        <v>69</v>
      </c>
      <c r="D7" s="60">
        <v>144420.66</v>
      </c>
      <c r="E7" s="41">
        <f>D7/3.452</f>
        <v>41836.80764774044</v>
      </c>
      <c r="F7" s="63">
        <v>192518.58</v>
      </c>
      <c r="G7" s="64">
        <f>(D7-F7)/F7</f>
        <v>-0.24983521071057135</v>
      </c>
      <c r="H7" s="60">
        <v>7789</v>
      </c>
      <c r="I7" s="61">
        <v>226</v>
      </c>
      <c r="J7" s="26">
        <f>H7/I7</f>
        <v>34.4646017699115</v>
      </c>
      <c r="K7" s="61">
        <v>14</v>
      </c>
      <c r="L7" s="63">
        <v>2</v>
      </c>
      <c r="M7" s="60">
        <v>336939.24</v>
      </c>
      <c r="N7" s="60">
        <v>18155</v>
      </c>
      <c r="O7" s="41">
        <f>M7/3.452</f>
        <v>97606.9640787949</v>
      </c>
      <c r="P7" s="47">
        <v>41852</v>
      </c>
      <c r="Q7" s="59" t="s">
        <v>70</v>
      </c>
    </row>
    <row r="8" spans="1:17" ht="25.5" customHeight="1">
      <c r="A8" s="62">
        <f aca="true" t="shared" si="0" ref="A8:A15">A7+1</f>
        <v>3</v>
      </c>
      <c r="B8" s="70" t="s">
        <v>76</v>
      </c>
      <c r="C8" s="4" t="s">
        <v>15</v>
      </c>
      <c r="D8" s="29">
        <v>111465.68</v>
      </c>
      <c r="E8" s="41">
        <f>D8/3.452</f>
        <v>32290.173812282734</v>
      </c>
      <c r="F8" s="29" t="s">
        <v>96</v>
      </c>
      <c r="G8" s="64" t="s">
        <v>10</v>
      </c>
      <c r="H8" s="29">
        <v>5998</v>
      </c>
      <c r="I8" s="28">
        <v>279</v>
      </c>
      <c r="J8" s="26">
        <f>H8/I8</f>
        <v>21.49820788530466</v>
      </c>
      <c r="K8" s="28">
        <v>12</v>
      </c>
      <c r="L8" s="41">
        <v>1</v>
      </c>
      <c r="M8" s="29">
        <v>111465.68</v>
      </c>
      <c r="N8" s="29">
        <v>5998</v>
      </c>
      <c r="O8" s="41">
        <f>M8/3.452</f>
        <v>32290.173812282734</v>
      </c>
      <c r="P8" s="47">
        <v>41859</v>
      </c>
      <c r="Q8" s="59" t="s">
        <v>22</v>
      </c>
    </row>
    <row r="9" spans="1:17" ht="25.5" customHeight="1">
      <c r="A9" s="62">
        <f t="shared" si="0"/>
        <v>4</v>
      </c>
      <c r="B9" s="56">
        <v>2</v>
      </c>
      <c r="C9" s="4" t="s">
        <v>48</v>
      </c>
      <c r="D9" s="29">
        <v>75655.8</v>
      </c>
      <c r="E9" s="41">
        <f>D9/3.452</f>
        <v>21916.512166859793</v>
      </c>
      <c r="F9" s="41">
        <v>82547.3</v>
      </c>
      <c r="G9" s="64">
        <f>(D9-F9)/F9</f>
        <v>-0.08348546833148994</v>
      </c>
      <c r="H9" s="29">
        <v>4556</v>
      </c>
      <c r="I9" s="28">
        <v>116</v>
      </c>
      <c r="J9" s="26">
        <f>H9/I9</f>
        <v>39.275862068965516</v>
      </c>
      <c r="K9" s="28">
        <v>8</v>
      </c>
      <c r="L9" s="41">
        <v>3</v>
      </c>
      <c r="M9" s="29">
        <v>281488.3</v>
      </c>
      <c r="N9" s="29">
        <v>17807</v>
      </c>
      <c r="O9" s="41">
        <f>M9/3.452</f>
        <v>81543.53997682502</v>
      </c>
      <c r="P9" s="58">
        <v>41845</v>
      </c>
      <c r="Q9" s="35" t="s">
        <v>95</v>
      </c>
    </row>
    <row r="10" spans="1:17" ht="25.5" customHeight="1">
      <c r="A10" s="62">
        <f t="shared" si="0"/>
        <v>5</v>
      </c>
      <c r="B10" s="70" t="s">
        <v>8</v>
      </c>
      <c r="C10" s="57" t="s">
        <v>55</v>
      </c>
      <c r="D10" s="29">
        <v>70296.18</v>
      </c>
      <c r="E10" s="41">
        <f>D10/3.452</f>
        <v>20363.899188876014</v>
      </c>
      <c r="F10" s="29" t="s">
        <v>96</v>
      </c>
      <c r="G10" s="64" t="s">
        <v>10</v>
      </c>
      <c r="H10" s="29">
        <v>4385</v>
      </c>
      <c r="I10" s="28">
        <v>222</v>
      </c>
      <c r="J10" s="26">
        <f>H10/I10</f>
        <v>19.75225225225225</v>
      </c>
      <c r="K10" s="28">
        <v>12</v>
      </c>
      <c r="L10" s="41">
        <v>1</v>
      </c>
      <c r="M10" s="29">
        <v>76530.78</v>
      </c>
      <c r="N10" s="29">
        <v>4772</v>
      </c>
      <c r="O10" s="41">
        <f>M10/3.452</f>
        <v>22169.982618771726</v>
      </c>
      <c r="P10" s="47">
        <v>41859</v>
      </c>
      <c r="Q10" s="59" t="s">
        <v>25</v>
      </c>
    </row>
    <row r="11" spans="1:17" ht="25.5" customHeight="1">
      <c r="A11" s="62">
        <f t="shared" si="0"/>
        <v>6</v>
      </c>
      <c r="B11" s="56">
        <v>3</v>
      </c>
      <c r="C11" s="57" t="s">
        <v>77</v>
      </c>
      <c r="D11" s="60">
        <v>68329.36</v>
      </c>
      <c r="E11" s="41">
        <f>D11/3.452</f>
        <v>19794.136732329083</v>
      </c>
      <c r="F11" s="63">
        <v>78477.3</v>
      </c>
      <c r="G11" s="64">
        <f>(D11-F11)/F11</f>
        <v>-0.12931051399576696</v>
      </c>
      <c r="H11" s="60">
        <v>4953</v>
      </c>
      <c r="I11" s="61">
        <v>197</v>
      </c>
      <c r="J11" s="26">
        <f>H11/I11</f>
        <v>25.14213197969543</v>
      </c>
      <c r="K11" s="61">
        <v>14</v>
      </c>
      <c r="L11" s="63">
        <v>6</v>
      </c>
      <c r="M11" s="60">
        <v>1158949.49</v>
      </c>
      <c r="N11" s="60">
        <v>79144</v>
      </c>
      <c r="O11" s="41">
        <f>M11/3.452</f>
        <v>335732.7607184241</v>
      </c>
      <c r="P11" s="47">
        <v>41824</v>
      </c>
      <c r="Q11" s="65" t="s">
        <v>98</v>
      </c>
    </row>
    <row r="12" spans="1:17" ht="25.5" customHeight="1">
      <c r="A12" s="62">
        <f t="shared" si="0"/>
        <v>7</v>
      </c>
      <c r="B12" s="56">
        <v>4</v>
      </c>
      <c r="C12" s="4" t="s">
        <v>64</v>
      </c>
      <c r="D12" s="29">
        <v>46696</v>
      </c>
      <c r="E12" s="41">
        <f>D12/3.452</f>
        <v>13527.23059096176</v>
      </c>
      <c r="F12" s="41">
        <v>56385</v>
      </c>
      <c r="G12" s="64">
        <f>(D12-F12)/F12</f>
        <v>-0.17183648133368803</v>
      </c>
      <c r="H12" s="29">
        <v>3740</v>
      </c>
      <c r="I12" s="28">
        <v>224</v>
      </c>
      <c r="J12" s="26">
        <f>H12/I12</f>
        <v>16.696428571428573</v>
      </c>
      <c r="K12" s="28">
        <v>18</v>
      </c>
      <c r="L12" s="41">
        <v>2</v>
      </c>
      <c r="M12" s="29">
        <v>103081</v>
      </c>
      <c r="N12" s="29">
        <v>7961</v>
      </c>
      <c r="O12" s="41">
        <f>M12/3.452</f>
        <v>29861.239860950172</v>
      </c>
      <c r="P12" s="47">
        <v>41852</v>
      </c>
      <c r="Q12" s="59" t="s">
        <v>65</v>
      </c>
    </row>
    <row r="13" spans="1:17" ht="25.5" customHeight="1">
      <c r="A13" s="62">
        <f t="shared" si="0"/>
        <v>8</v>
      </c>
      <c r="B13" s="56">
        <v>5</v>
      </c>
      <c r="C13" s="4" t="s">
        <v>42</v>
      </c>
      <c r="D13" s="29">
        <v>37676</v>
      </c>
      <c r="E13" s="41">
        <f>D13/3.452</f>
        <v>10914.25260718424</v>
      </c>
      <c r="F13" s="41">
        <v>42589</v>
      </c>
      <c r="G13" s="64">
        <f>(D13-F13)/F13</f>
        <v>-0.11535842588461809</v>
      </c>
      <c r="H13" s="29">
        <v>2969</v>
      </c>
      <c r="I13" s="28">
        <v>147</v>
      </c>
      <c r="J13" s="26">
        <f>H13/I13</f>
        <v>20.197278911564627</v>
      </c>
      <c r="K13" s="28">
        <v>18</v>
      </c>
      <c r="L13" s="41">
        <v>4</v>
      </c>
      <c r="M13" s="29">
        <v>234257</v>
      </c>
      <c r="N13" s="29">
        <v>17576</v>
      </c>
      <c r="O13" s="41">
        <f>M13/3.452</f>
        <v>67861.23986095017</v>
      </c>
      <c r="P13" s="47">
        <v>41838</v>
      </c>
      <c r="Q13" s="35" t="s">
        <v>43</v>
      </c>
    </row>
    <row r="14" spans="1:17" ht="25.5" customHeight="1">
      <c r="A14" s="62">
        <f t="shared" si="0"/>
        <v>9</v>
      </c>
      <c r="B14" s="56">
        <v>6</v>
      </c>
      <c r="C14" s="4" t="s">
        <v>23</v>
      </c>
      <c r="D14" s="29">
        <v>24501</v>
      </c>
      <c r="E14" s="41">
        <f>D14/3.452</f>
        <v>7097.624565469293</v>
      </c>
      <c r="F14" s="29">
        <v>41392.98</v>
      </c>
      <c r="G14" s="64">
        <f>(D14-F14)/F14</f>
        <v>-0.4080880381166082</v>
      </c>
      <c r="H14" s="29">
        <v>1475</v>
      </c>
      <c r="I14" s="28">
        <v>59</v>
      </c>
      <c r="J14" s="26">
        <f>H14/I14</f>
        <v>25</v>
      </c>
      <c r="K14" s="28">
        <v>6</v>
      </c>
      <c r="L14" s="41">
        <v>4</v>
      </c>
      <c r="M14" s="29">
        <v>263535.4</v>
      </c>
      <c r="N14" s="29">
        <v>16340</v>
      </c>
      <c r="O14" s="41">
        <f>M14/3.452</f>
        <v>76342.81575898032</v>
      </c>
      <c r="P14" s="47">
        <v>41838</v>
      </c>
      <c r="Q14" s="35" t="s">
        <v>98</v>
      </c>
    </row>
    <row r="15" spans="1:17" ht="25.5" customHeight="1">
      <c r="A15" s="62">
        <f t="shared" si="0"/>
        <v>10</v>
      </c>
      <c r="B15" s="56">
        <v>8</v>
      </c>
      <c r="C15" s="4" t="s">
        <v>52</v>
      </c>
      <c r="D15" s="60">
        <v>15755.6</v>
      </c>
      <c r="E15" s="41">
        <f>D15/3.452</f>
        <v>4564.194669756663</v>
      </c>
      <c r="F15" s="63">
        <v>27452.98</v>
      </c>
      <c r="G15" s="64">
        <f>(D15-F15)/F15</f>
        <v>-0.4260878054040035</v>
      </c>
      <c r="H15" s="60">
        <v>992</v>
      </c>
      <c r="I15" s="61">
        <v>62</v>
      </c>
      <c r="J15" s="26">
        <f>H15/I15</f>
        <v>16</v>
      </c>
      <c r="K15" s="61">
        <v>7</v>
      </c>
      <c r="L15" s="63">
        <v>2</v>
      </c>
      <c r="M15" s="60">
        <v>43208.58</v>
      </c>
      <c r="N15" s="60">
        <v>2806</v>
      </c>
      <c r="O15" s="41">
        <f>M15/3.452</f>
        <v>12516.96987253766</v>
      </c>
      <c r="P15" s="47">
        <v>41852</v>
      </c>
      <c r="Q15" s="59" t="s">
        <v>53</v>
      </c>
    </row>
    <row r="16" spans="1:17" ht="27" customHeight="1">
      <c r="A16" s="36"/>
      <c r="B16" s="42"/>
      <c r="C16" s="12" t="s">
        <v>91</v>
      </c>
      <c r="D16" s="40">
        <f>SUM(D6:D15)</f>
        <v>799480.28</v>
      </c>
      <c r="E16" s="40">
        <f>SUM(E6:E15)</f>
        <v>231599.15411355734</v>
      </c>
      <c r="F16" s="40">
        <v>590927.1000000001</v>
      </c>
      <c r="G16" s="13">
        <f>(D16-F16)/F16</f>
        <v>0.35292539468912476</v>
      </c>
      <c r="H16" s="40">
        <f>SUM(H6:H15)</f>
        <v>48092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46"/>
      <c r="B17" s="43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7"/>
    </row>
    <row r="18" spans="1:17" ht="25.5" customHeight="1">
      <c r="A18" s="62">
        <f>A15+1</f>
        <v>11</v>
      </c>
      <c r="B18" s="56">
        <v>7</v>
      </c>
      <c r="C18" s="4" t="s">
        <v>66</v>
      </c>
      <c r="D18" s="29">
        <v>14337</v>
      </c>
      <c r="E18" s="41">
        <f>D18/3.452</f>
        <v>4153.24449594438</v>
      </c>
      <c r="F18" s="41">
        <v>27599</v>
      </c>
      <c r="G18" s="64">
        <f>(D18-F18)/F18</f>
        <v>-0.4805246566904598</v>
      </c>
      <c r="H18" s="29">
        <v>1011</v>
      </c>
      <c r="I18" s="28">
        <v>77</v>
      </c>
      <c r="J18" s="26">
        <f>H18/I18</f>
        <v>13.12987012987013</v>
      </c>
      <c r="K18" s="28">
        <v>9</v>
      </c>
      <c r="L18" s="41">
        <v>2</v>
      </c>
      <c r="M18" s="29">
        <v>42220</v>
      </c>
      <c r="N18" s="29">
        <v>2845</v>
      </c>
      <c r="O18" s="41">
        <f>M18/3.452</f>
        <v>12230.590961761298</v>
      </c>
      <c r="P18" s="47">
        <v>41852</v>
      </c>
      <c r="Q18" s="59" t="s">
        <v>65</v>
      </c>
    </row>
    <row r="19" spans="1:17" ht="25.5" customHeight="1">
      <c r="A19" s="62">
        <f>A18+1</f>
        <v>12</v>
      </c>
      <c r="B19" s="56">
        <v>9</v>
      </c>
      <c r="C19" s="4" t="s">
        <v>21</v>
      </c>
      <c r="D19" s="29">
        <v>14269</v>
      </c>
      <c r="E19" s="41">
        <f>D19/3.452</f>
        <v>4133.545770567787</v>
      </c>
      <c r="F19" s="41">
        <v>23303.78</v>
      </c>
      <c r="G19" s="64">
        <f>(D19-F19)/F19</f>
        <v>-0.38769590169491813</v>
      </c>
      <c r="H19" s="29">
        <v>824</v>
      </c>
      <c r="I19" s="28">
        <v>44</v>
      </c>
      <c r="J19" s="26">
        <f>H19/I19</f>
        <v>18.727272727272727</v>
      </c>
      <c r="K19" s="28">
        <v>6</v>
      </c>
      <c r="L19" s="41">
        <v>7</v>
      </c>
      <c r="M19" s="29">
        <v>844778.88</v>
      </c>
      <c r="N19" s="29">
        <v>46957</v>
      </c>
      <c r="O19" s="41">
        <f>M19/3.452</f>
        <v>244721.57589803013</v>
      </c>
      <c r="P19" s="47">
        <v>41817</v>
      </c>
      <c r="Q19" s="35" t="s">
        <v>22</v>
      </c>
    </row>
    <row r="20" spans="1:17" ht="25.5" customHeight="1">
      <c r="A20" s="62">
        <f>A19+1</f>
        <v>13</v>
      </c>
      <c r="B20" s="71" t="s">
        <v>54</v>
      </c>
      <c r="C20" s="4" t="s">
        <v>19</v>
      </c>
      <c r="D20" s="29">
        <v>13485</v>
      </c>
      <c r="E20" s="41">
        <f>D20/3.452</f>
        <v>3906.431054461182</v>
      </c>
      <c r="F20" s="41"/>
      <c r="G20" s="64"/>
      <c r="H20" s="29">
        <v>767</v>
      </c>
      <c r="I20" s="28">
        <v>9</v>
      </c>
      <c r="J20" s="26">
        <f>H20/I20</f>
        <v>85.22222222222223</v>
      </c>
      <c r="K20" s="28">
        <v>3</v>
      </c>
      <c r="L20" s="41" t="s">
        <v>18</v>
      </c>
      <c r="M20" s="29">
        <v>13485</v>
      </c>
      <c r="N20" s="29">
        <v>767</v>
      </c>
      <c r="O20" s="41">
        <f>M20/3.452</f>
        <v>3906.431054461182</v>
      </c>
      <c r="P20" s="47" t="s">
        <v>56</v>
      </c>
      <c r="Q20" s="59" t="s">
        <v>94</v>
      </c>
    </row>
    <row r="21" spans="1:17" ht="25.5" customHeight="1">
      <c r="A21" s="62">
        <f>A20+1</f>
        <v>14</v>
      </c>
      <c r="B21" s="71" t="s">
        <v>47</v>
      </c>
      <c r="C21" s="4" t="s">
        <v>14</v>
      </c>
      <c r="D21" s="29">
        <v>12516.8</v>
      </c>
      <c r="E21" s="41">
        <f>D21/3.452</f>
        <v>3625.9559675550404</v>
      </c>
      <c r="F21" s="29" t="s">
        <v>96</v>
      </c>
      <c r="G21" s="64" t="s">
        <v>10</v>
      </c>
      <c r="H21" s="29">
        <v>790</v>
      </c>
      <c r="I21" s="28">
        <v>10</v>
      </c>
      <c r="J21" s="26">
        <f>H21/I21</f>
        <v>79</v>
      </c>
      <c r="K21" s="28">
        <v>9</v>
      </c>
      <c r="L21" s="41" t="s">
        <v>47</v>
      </c>
      <c r="M21" s="29">
        <v>12516.8</v>
      </c>
      <c r="N21" s="29">
        <v>790</v>
      </c>
      <c r="O21" s="41">
        <f>M21/3.452</f>
        <v>3625.9559675550404</v>
      </c>
      <c r="P21" s="47" t="s">
        <v>56</v>
      </c>
      <c r="Q21" s="59" t="s">
        <v>67</v>
      </c>
    </row>
    <row r="22" spans="1:17" ht="25.5" customHeight="1">
      <c r="A22" s="62">
        <f>A21+1</f>
        <v>15</v>
      </c>
      <c r="B22" s="56">
        <v>12</v>
      </c>
      <c r="C22" s="4" t="s">
        <v>28</v>
      </c>
      <c r="D22" s="29">
        <v>7098</v>
      </c>
      <c r="E22" s="41">
        <f>D22/3.452</f>
        <v>2056.199304750869</v>
      </c>
      <c r="F22" s="29">
        <v>7823.5</v>
      </c>
      <c r="G22" s="64">
        <f>(D22-F22)/F22</f>
        <v>-0.0927334313286892</v>
      </c>
      <c r="H22" s="29">
        <v>367</v>
      </c>
      <c r="I22" s="28">
        <v>9</v>
      </c>
      <c r="J22" s="26">
        <f>H22/I22</f>
        <v>40.77777777777778</v>
      </c>
      <c r="K22" s="28">
        <v>1</v>
      </c>
      <c r="L22" s="41">
        <v>9</v>
      </c>
      <c r="M22" s="29">
        <v>559105.9</v>
      </c>
      <c r="N22" s="29">
        <v>36652</v>
      </c>
      <c r="O22" s="41">
        <f>M22/3.452</f>
        <v>161965.78794901507</v>
      </c>
      <c r="P22" s="45">
        <v>41803</v>
      </c>
      <c r="Q22" s="35" t="s">
        <v>95</v>
      </c>
    </row>
    <row r="23" spans="1:17" ht="25.5" customHeight="1">
      <c r="A23" s="62">
        <f>A22+1</f>
        <v>16</v>
      </c>
      <c r="B23" s="56">
        <v>19</v>
      </c>
      <c r="C23" s="4" t="s">
        <v>20</v>
      </c>
      <c r="D23" s="29">
        <v>3176</v>
      </c>
      <c r="E23" s="41">
        <f>D23/3.452</f>
        <v>920.0463499420625</v>
      </c>
      <c r="F23" s="41">
        <v>3146</v>
      </c>
      <c r="G23" s="64">
        <f>(D23-F23)/F23</f>
        <v>0.009535918626827717</v>
      </c>
      <c r="H23" s="29">
        <v>177</v>
      </c>
      <c r="I23" s="28">
        <v>18</v>
      </c>
      <c r="J23" s="26">
        <f>H23/I23</f>
        <v>9.833333333333334</v>
      </c>
      <c r="K23" s="28">
        <v>2</v>
      </c>
      <c r="L23" s="41">
        <v>8</v>
      </c>
      <c r="M23" s="29">
        <v>190393.09999999998</v>
      </c>
      <c r="N23" s="29">
        <v>12671</v>
      </c>
      <c r="O23" s="41">
        <f>M23/3.452</f>
        <v>55154.43221320973</v>
      </c>
      <c r="P23" s="47">
        <v>41810</v>
      </c>
      <c r="Q23" s="35" t="s">
        <v>94</v>
      </c>
    </row>
    <row r="24" spans="1:17" ht="25.5" customHeight="1">
      <c r="A24" s="62">
        <f>A23+1</f>
        <v>17</v>
      </c>
      <c r="B24" s="56">
        <v>21</v>
      </c>
      <c r="C24" s="4" t="s">
        <v>27</v>
      </c>
      <c r="D24" s="29">
        <v>2370</v>
      </c>
      <c r="E24" s="41">
        <f>D24/3.452</f>
        <v>686.558516801854</v>
      </c>
      <c r="F24" s="41">
        <v>1487</v>
      </c>
      <c r="G24" s="64">
        <f>(D24-F24)/F24</f>
        <v>0.5938130464021519</v>
      </c>
      <c r="H24" s="29">
        <v>150</v>
      </c>
      <c r="I24" s="28">
        <v>14</v>
      </c>
      <c r="J24" s="26">
        <f>H24/I24</f>
        <v>10.714285714285714</v>
      </c>
      <c r="K24" s="28">
        <v>2</v>
      </c>
      <c r="L24" s="41">
        <v>8</v>
      </c>
      <c r="M24" s="29">
        <v>335626.48</v>
      </c>
      <c r="N24" s="29">
        <v>24193</v>
      </c>
      <c r="O24" s="41">
        <f>M24/3.452</f>
        <v>97226.67439165701</v>
      </c>
      <c r="P24" s="47">
        <v>41810</v>
      </c>
      <c r="Q24" s="35" t="s">
        <v>98</v>
      </c>
    </row>
    <row r="25" spans="1:17" ht="25.5" customHeight="1">
      <c r="A25" s="62">
        <f>A24+1</f>
        <v>18</v>
      </c>
      <c r="B25" s="56">
        <v>17</v>
      </c>
      <c r="C25" s="57" t="s">
        <v>49</v>
      </c>
      <c r="D25" s="29">
        <v>1887</v>
      </c>
      <c r="E25" s="41">
        <f>D25/3.452</f>
        <v>546.6396292004636</v>
      </c>
      <c r="F25" s="41">
        <v>3407</v>
      </c>
      <c r="G25" s="64">
        <f>(D25-F25)/F25</f>
        <v>-0.44614029938362193</v>
      </c>
      <c r="H25" s="29">
        <v>123</v>
      </c>
      <c r="I25" s="28">
        <v>7</v>
      </c>
      <c r="J25" s="26">
        <f>H25/I25</f>
        <v>17.571428571428573</v>
      </c>
      <c r="K25" s="28">
        <v>2</v>
      </c>
      <c r="L25" s="41">
        <v>4</v>
      </c>
      <c r="M25" s="29">
        <v>29919.7</v>
      </c>
      <c r="N25" s="29">
        <v>2051</v>
      </c>
      <c r="O25" s="41">
        <f>M25/3.452</f>
        <v>8667.352259559675</v>
      </c>
      <c r="P25" s="47">
        <v>41838</v>
      </c>
      <c r="Q25" s="35" t="s">
        <v>50</v>
      </c>
    </row>
    <row r="26" spans="1:17" ht="25.5" customHeight="1">
      <c r="A26" s="62">
        <f>A25+1</f>
        <v>19</v>
      </c>
      <c r="B26" s="48">
        <v>18</v>
      </c>
      <c r="C26" s="4" t="s">
        <v>24</v>
      </c>
      <c r="D26" s="29">
        <v>1333</v>
      </c>
      <c r="E26" s="41">
        <f>D26/3.452</f>
        <v>386.1529548088065</v>
      </c>
      <c r="F26" s="29">
        <v>3310</v>
      </c>
      <c r="G26" s="64">
        <f>(D26-F26)/F26</f>
        <v>-0.5972809667673716</v>
      </c>
      <c r="H26" s="29">
        <v>84</v>
      </c>
      <c r="I26" s="28">
        <v>7</v>
      </c>
      <c r="J26" s="26">
        <f>H26/I26</f>
        <v>12</v>
      </c>
      <c r="K26" s="28">
        <v>1</v>
      </c>
      <c r="L26" s="41">
        <v>11</v>
      </c>
      <c r="M26" s="29">
        <v>516812.2</v>
      </c>
      <c r="N26" s="29">
        <v>28807</v>
      </c>
      <c r="O26" s="41">
        <f>M26/3.452</f>
        <v>149713.84704519119</v>
      </c>
      <c r="P26" s="45">
        <v>41789</v>
      </c>
      <c r="Q26" s="35" t="s">
        <v>25</v>
      </c>
    </row>
    <row r="27" spans="1:17" ht="25.5" customHeight="1">
      <c r="A27" s="62">
        <f>A26+1</f>
        <v>20</v>
      </c>
      <c r="B27" s="56">
        <v>22</v>
      </c>
      <c r="C27" s="4" t="s">
        <v>57</v>
      </c>
      <c r="D27" s="29">
        <v>1210</v>
      </c>
      <c r="E27" s="41">
        <f>D27/3.452</f>
        <v>350.52143684820396</v>
      </c>
      <c r="F27" s="29">
        <v>1273</v>
      </c>
      <c r="G27" s="64">
        <f>(D27-F27)/F27</f>
        <v>-0.04948939512961508</v>
      </c>
      <c r="H27" s="29">
        <v>199</v>
      </c>
      <c r="I27" s="28">
        <v>7</v>
      </c>
      <c r="J27" s="26">
        <f>H27/I27</f>
        <v>28.428571428571427</v>
      </c>
      <c r="K27" s="28">
        <v>1</v>
      </c>
      <c r="L27" s="41">
        <v>16</v>
      </c>
      <c r="M27" s="29">
        <v>252494.77</v>
      </c>
      <c r="N27" s="29">
        <v>18933</v>
      </c>
      <c r="O27" s="41">
        <f>M27/3.452</f>
        <v>73144.48725376592</v>
      </c>
      <c r="P27" s="58">
        <v>41754</v>
      </c>
      <c r="Q27" s="59" t="s">
        <v>58</v>
      </c>
    </row>
    <row r="28" spans="1:17" ht="27" customHeight="1">
      <c r="A28" s="54"/>
      <c r="B28" s="42"/>
      <c r="C28" s="12" t="s">
        <v>78</v>
      </c>
      <c r="D28" s="40">
        <f>SUM(D18:D27)+D16</f>
        <v>871162.0800000001</v>
      </c>
      <c r="E28" s="40">
        <f>SUM(E18:E27)+E16</f>
        <v>252364.449594438</v>
      </c>
      <c r="F28" s="40">
        <v>642351.18</v>
      </c>
      <c r="G28" s="13">
        <f>(D28-F28)/F28</f>
        <v>0.35620842169232103</v>
      </c>
      <c r="H28" s="40">
        <f>SUM(H18:H27)+H16</f>
        <v>52584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55"/>
      <c r="B29" s="44"/>
      <c r="C29" s="9"/>
      <c r="D29" s="10"/>
      <c r="E29" s="10"/>
      <c r="F29" s="10"/>
      <c r="G29" s="19"/>
      <c r="H29" s="49">
        <f>SUM(H28:H28)</f>
        <v>52584</v>
      </c>
      <c r="I29" s="20">
        <v>3</v>
      </c>
      <c r="J29" s="20"/>
      <c r="K29" s="31"/>
      <c r="L29" s="20"/>
      <c r="M29" s="21"/>
      <c r="N29" s="21"/>
      <c r="O29" s="21"/>
      <c r="P29" s="25"/>
      <c r="Q29" s="39"/>
    </row>
    <row r="30" spans="1:17" ht="25.5" customHeight="1">
      <c r="A30" s="62">
        <f>A27+1</f>
        <v>21</v>
      </c>
      <c r="B30" s="56">
        <v>13</v>
      </c>
      <c r="C30" s="4" t="s">
        <v>73</v>
      </c>
      <c r="D30" s="29">
        <v>1076.98</v>
      </c>
      <c r="E30" s="41">
        <f>D30/3.452</f>
        <v>311.9872537659328</v>
      </c>
      <c r="F30" s="29">
        <v>7155.98</v>
      </c>
      <c r="G30" s="64">
        <f>(D30-F30)/F30</f>
        <v>-0.8494992998862491</v>
      </c>
      <c r="H30" s="29">
        <v>80</v>
      </c>
      <c r="I30" s="28">
        <v>7</v>
      </c>
      <c r="J30" s="26">
        <f>H30/I30</f>
        <v>11.428571428571429</v>
      </c>
      <c r="K30" s="28">
        <v>1</v>
      </c>
      <c r="L30" s="41">
        <v>5</v>
      </c>
      <c r="M30" s="29">
        <v>189036.93</v>
      </c>
      <c r="N30" s="29">
        <v>12881</v>
      </c>
      <c r="O30" s="41">
        <f>M30/3.452</f>
        <v>54761.56720741599</v>
      </c>
      <c r="P30" s="58">
        <v>41831</v>
      </c>
      <c r="Q30" s="59" t="s">
        <v>25</v>
      </c>
    </row>
    <row r="31" spans="1:17" ht="25.5" customHeight="1">
      <c r="A31" s="62">
        <f>A30+1</f>
        <v>22</v>
      </c>
      <c r="B31" s="56">
        <v>16</v>
      </c>
      <c r="C31" s="4" t="s">
        <v>75</v>
      </c>
      <c r="D31" s="29">
        <v>994</v>
      </c>
      <c r="E31" s="41">
        <f>D31/3.452</f>
        <v>287.94901506373117</v>
      </c>
      <c r="F31" s="29">
        <v>4193</v>
      </c>
      <c r="G31" s="64">
        <f>(D31-F31)/F31</f>
        <v>-0.7629382303839732</v>
      </c>
      <c r="H31" s="29">
        <v>79</v>
      </c>
      <c r="I31" s="28">
        <v>14</v>
      </c>
      <c r="J31" s="26">
        <f>H31/I31</f>
        <v>5.642857142857143</v>
      </c>
      <c r="K31" s="28">
        <v>2</v>
      </c>
      <c r="L31" s="41">
        <v>6</v>
      </c>
      <c r="M31" s="29">
        <v>30467</v>
      </c>
      <c r="N31" s="29">
        <v>2149</v>
      </c>
      <c r="O31" s="41">
        <f>M31/3.452</f>
        <v>8825.898030127462</v>
      </c>
      <c r="P31" s="47">
        <v>41824</v>
      </c>
      <c r="Q31" s="35" t="s">
        <v>74</v>
      </c>
    </row>
    <row r="32" spans="1:17" ht="25.5" customHeight="1">
      <c r="A32" s="62">
        <f>A31+1</f>
        <v>23</v>
      </c>
      <c r="B32" s="48">
        <v>20</v>
      </c>
      <c r="C32" s="4" t="s">
        <v>44</v>
      </c>
      <c r="D32" s="60">
        <v>823</v>
      </c>
      <c r="E32" s="41">
        <f>D32/3.452</f>
        <v>238.4125144843569</v>
      </c>
      <c r="F32" s="41">
        <v>1624</v>
      </c>
      <c r="G32" s="64">
        <f>(D32-F32)/F32</f>
        <v>-0.4932266009852217</v>
      </c>
      <c r="H32" s="60">
        <v>51</v>
      </c>
      <c r="I32" s="61">
        <v>3</v>
      </c>
      <c r="J32" s="26">
        <f>H32/I32</f>
        <v>17</v>
      </c>
      <c r="K32" s="28">
        <v>1</v>
      </c>
      <c r="L32" s="41"/>
      <c r="M32" s="60">
        <v>623575.6</v>
      </c>
      <c r="N32" s="60">
        <v>54408</v>
      </c>
      <c r="O32" s="41">
        <f>M32/3.452</f>
        <v>180641.83082271146</v>
      </c>
      <c r="P32" s="58">
        <v>41544</v>
      </c>
      <c r="Q32" s="59" t="s">
        <v>45</v>
      </c>
    </row>
    <row r="33" spans="1:17" ht="25.5" customHeight="1">
      <c r="A33" s="62">
        <f>A32+1</f>
        <v>24</v>
      </c>
      <c r="B33" s="56" t="s">
        <v>96</v>
      </c>
      <c r="C33" s="4" t="s">
        <v>7</v>
      </c>
      <c r="D33" s="29">
        <v>723</v>
      </c>
      <c r="E33" s="41">
        <f>D33/3.452</f>
        <v>209.44380069524914</v>
      </c>
      <c r="F33" s="29" t="s">
        <v>96</v>
      </c>
      <c r="G33" s="64" t="s">
        <v>96</v>
      </c>
      <c r="H33" s="29">
        <v>126</v>
      </c>
      <c r="I33" s="28">
        <v>7</v>
      </c>
      <c r="J33" s="26">
        <f>H33/I33</f>
        <v>18</v>
      </c>
      <c r="K33" s="28">
        <v>1</v>
      </c>
      <c r="L33" s="41"/>
      <c r="M33" s="29">
        <v>831661.08</v>
      </c>
      <c r="N33" s="29">
        <v>63027</v>
      </c>
      <c r="O33" s="41">
        <f>M33/3.452</f>
        <v>240921.51796060253</v>
      </c>
      <c r="P33" s="47">
        <v>41565</v>
      </c>
      <c r="Q33" s="59" t="s">
        <v>98</v>
      </c>
    </row>
    <row r="34" spans="1:17" ht="25.5" customHeight="1">
      <c r="A34" s="62">
        <f>A33+1</f>
        <v>25</v>
      </c>
      <c r="B34" s="56" t="s">
        <v>96</v>
      </c>
      <c r="C34" s="4" t="s">
        <v>16</v>
      </c>
      <c r="D34" s="29">
        <v>558</v>
      </c>
      <c r="E34" s="41">
        <f>D34/3.452</f>
        <v>161.64542294322132</v>
      </c>
      <c r="F34" s="29" t="s">
        <v>96</v>
      </c>
      <c r="G34" s="64" t="s">
        <v>10</v>
      </c>
      <c r="H34" s="29">
        <v>92</v>
      </c>
      <c r="I34" s="28">
        <v>7</v>
      </c>
      <c r="J34" s="26">
        <f>H34/I34</f>
        <v>13.142857142857142</v>
      </c>
      <c r="K34" s="28">
        <v>1</v>
      </c>
      <c r="L34" s="41">
        <v>51</v>
      </c>
      <c r="M34" s="29">
        <v>710708</v>
      </c>
      <c r="N34" s="29">
        <v>57646</v>
      </c>
      <c r="O34" s="41">
        <f>M34/3.452</f>
        <v>205882.966396292</v>
      </c>
      <c r="P34" s="58">
        <v>41509</v>
      </c>
      <c r="Q34" s="59" t="s">
        <v>17</v>
      </c>
    </row>
    <row r="35" spans="1:17" ht="25.5" customHeight="1">
      <c r="A35" s="62">
        <f>A34+1</f>
        <v>26</v>
      </c>
      <c r="B35" s="56">
        <v>30</v>
      </c>
      <c r="C35" s="4" t="s">
        <v>40</v>
      </c>
      <c r="D35" s="29">
        <v>510</v>
      </c>
      <c r="E35" s="41">
        <f>D35/3.452</f>
        <v>147.7404403244496</v>
      </c>
      <c r="F35" s="29">
        <v>400</v>
      </c>
      <c r="G35" s="64">
        <f>(D35-F35)/F35</f>
        <v>0.275</v>
      </c>
      <c r="H35" s="29">
        <v>45</v>
      </c>
      <c r="I35" s="28">
        <v>2</v>
      </c>
      <c r="J35" s="26">
        <f>H35/I35</f>
        <v>22.5</v>
      </c>
      <c r="K35" s="28">
        <v>1</v>
      </c>
      <c r="L35" s="41"/>
      <c r="M35" s="29">
        <v>216535</v>
      </c>
      <c r="N35" s="29">
        <v>15016</v>
      </c>
      <c r="O35" s="41">
        <f>M35/3.452</f>
        <v>62727.404403244494</v>
      </c>
      <c r="P35" s="58">
        <v>41551</v>
      </c>
      <c r="Q35" s="59" t="s">
        <v>41</v>
      </c>
    </row>
    <row r="36" spans="1:17" ht="25.5" customHeight="1">
      <c r="A36" s="62">
        <f>A35+1</f>
        <v>27</v>
      </c>
      <c r="B36" s="56" t="s">
        <v>39</v>
      </c>
      <c r="C36" s="57" t="s">
        <v>13</v>
      </c>
      <c r="D36" s="29">
        <v>486</v>
      </c>
      <c r="E36" s="41">
        <f>D36/3.452</f>
        <v>140.78794901506373</v>
      </c>
      <c r="F36" s="29" t="s">
        <v>96</v>
      </c>
      <c r="G36" s="64" t="s">
        <v>10</v>
      </c>
      <c r="H36" s="29">
        <v>81</v>
      </c>
      <c r="I36" s="28">
        <v>7</v>
      </c>
      <c r="J36" s="26">
        <f>H36/I36</f>
        <v>11.571428571428571</v>
      </c>
      <c r="K36" s="28">
        <v>1</v>
      </c>
      <c r="L36" s="41"/>
      <c r="M36" s="29">
        <v>730103.5</v>
      </c>
      <c r="N36" s="29">
        <v>54767</v>
      </c>
      <c r="O36" s="41">
        <f>M36/3.452</f>
        <v>211501.5932792584</v>
      </c>
      <c r="P36" s="47">
        <v>41572</v>
      </c>
      <c r="Q36" s="65" t="s">
        <v>62</v>
      </c>
    </row>
    <row r="37" spans="1:17" ht="25.5" customHeight="1">
      <c r="A37" s="62">
        <f>A36+1</f>
        <v>28</v>
      </c>
      <c r="B37" s="56">
        <v>26</v>
      </c>
      <c r="C37" s="4" t="s">
        <v>71</v>
      </c>
      <c r="D37" s="29">
        <v>478</v>
      </c>
      <c r="E37" s="41">
        <f>D37/3.452</f>
        <v>138.4704519119351</v>
      </c>
      <c r="F37" s="29">
        <v>636</v>
      </c>
      <c r="G37" s="64">
        <f>(D37-F37)/F37</f>
        <v>-0.24842767295597484</v>
      </c>
      <c r="H37" s="29">
        <v>43</v>
      </c>
      <c r="I37" s="28">
        <v>7</v>
      </c>
      <c r="J37" s="26">
        <f>H37/I37</f>
        <v>6.142857142857143</v>
      </c>
      <c r="K37" s="28">
        <v>1</v>
      </c>
      <c r="L37" s="41">
        <v>9</v>
      </c>
      <c r="M37" s="29">
        <v>75212.8</v>
      </c>
      <c r="N37" s="29">
        <v>5242</v>
      </c>
      <c r="O37" s="41">
        <f>M37/3.452</f>
        <v>21788.180764774046</v>
      </c>
      <c r="P37" s="47">
        <v>41803</v>
      </c>
      <c r="Q37" s="59" t="s">
        <v>99</v>
      </c>
    </row>
    <row r="38" spans="1:17" ht="25.5" customHeight="1">
      <c r="A38" s="62">
        <f>A37+1</f>
        <v>29</v>
      </c>
      <c r="B38" s="56">
        <v>15</v>
      </c>
      <c r="C38" s="4" t="s">
        <v>68</v>
      </c>
      <c r="D38" s="29">
        <v>410</v>
      </c>
      <c r="E38" s="41">
        <f>D38/3.452</f>
        <v>118.77172653534183</v>
      </c>
      <c r="F38" s="29">
        <v>5270</v>
      </c>
      <c r="G38" s="64">
        <f>(D38-F38)/F38</f>
        <v>-0.9222011385199241</v>
      </c>
      <c r="H38" s="29">
        <v>30</v>
      </c>
      <c r="I38" s="28">
        <v>7</v>
      </c>
      <c r="J38" s="26">
        <f>H38/I38</f>
        <v>4.285714285714286</v>
      </c>
      <c r="K38" s="28">
        <v>2</v>
      </c>
      <c r="L38" s="41">
        <v>2</v>
      </c>
      <c r="M38" s="29">
        <v>5680</v>
      </c>
      <c r="N38" s="29">
        <v>375</v>
      </c>
      <c r="O38" s="41">
        <f>M38/3.452</f>
        <v>1645.422943221321</v>
      </c>
      <c r="P38" s="47">
        <v>41852</v>
      </c>
      <c r="Q38" s="59" t="s">
        <v>74</v>
      </c>
    </row>
    <row r="39" spans="1:17" ht="25.5" customHeight="1">
      <c r="A39" s="62">
        <f>A38+1</f>
        <v>30</v>
      </c>
      <c r="B39" s="48">
        <v>34</v>
      </c>
      <c r="C39" s="4" t="s">
        <v>46</v>
      </c>
      <c r="D39" s="29">
        <v>284</v>
      </c>
      <c r="E39" s="41">
        <f>D39/3.452</f>
        <v>82.27114716106605</v>
      </c>
      <c r="F39" s="29">
        <v>120</v>
      </c>
      <c r="G39" s="64">
        <f>(D39-F39)/F39</f>
        <v>1.3666666666666667</v>
      </c>
      <c r="H39" s="29">
        <v>26</v>
      </c>
      <c r="I39" s="28">
        <v>1</v>
      </c>
      <c r="J39" s="26">
        <f>H39/I39</f>
        <v>26</v>
      </c>
      <c r="K39" s="28">
        <v>1</v>
      </c>
      <c r="L39" s="41"/>
      <c r="M39" s="29">
        <v>407577.2</v>
      </c>
      <c r="N39" s="29">
        <v>26427</v>
      </c>
      <c r="O39" s="41">
        <f>M39/3.452</f>
        <v>118069.87253765934</v>
      </c>
      <c r="P39" s="47">
        <v>41712</v>
      </c>
      <c r="Q39" s="35" t="s">
        <v>98</v>
      </c>
    </row>
    <row r="40" spans="1:17" ht="27" customHeight="1">
      <c r="A40" s="54"/>
      <c r="B40" s="42"/>
      <c r="C40" s="12" t="s">
        <v>79</v>
      </c>
      <c r="D40" s="40">
        <f>SUM(D30:D39)+D28</f>
        <v>877505.06</v>
      </c>
      <c r="E40" s="40">
        <f>SUM(E30:E39)+E28</f>
        <v>254201.92931633833</v>
      </c>
      <c r="F40" s="40">
        <v>649888.05</v>
      </c>
      <c r="G40" s="13">
        <f>(D40-F40)/F40</f>
        <v>0.3502403375473668</v>
      </c>
      <c r="H40" s="40">
        <f>SUM(H30:H39)+H28</f>
        <v>53237</v>
      </c>
      <c r="I40" s="40"/>
      <c r="J40" s="30"/>
      <c r="K40" s="32"/>
      <c r="L40" s="30"/>
      <c r="M40" s="33"/>
      <c r="N40" s="33"/>
      <c r="O40" s="41"/>
      <c r="P40" s="34"/>
      <c r="Q40" s="38"/>
    </row>
    <row r="41" spans="1:17" ht="12" customHeight="1">
      <c r="A41" s="55"/>
      <c r="B41" s="44"/>
      <c r="C41" s="9"/>
      <c r="D41" s="10"/>
      <c r="E41" s="10"/>
      <c r="F41" s="10"/>
      <c r="G41" s="19"/>
      <c r="H41" s="18"/>
      <c r="I41" s="20"/>
      <c r="J41" s="20"/>
      <c r="K41" s="31"/>
      <c r="L41" s="20"/>
      <c r="M41" s="21"/>
      <c r="N41" s="21"/>
      <c r="O41" s="21"/>
      <c r="P41" s="11"/>
      <c r="Q41" s="39"/>
    </row>
    <row r="42" spans="1:17" ht="25.5" customHeight="1">
      <c r="A42" s="62">
        <f>A39+1</f>
        <v>31</v>
      </c>
      <c r="B42" s="48">
        <v>23</v>
      </c>
      <c r="C42" s="4" t="s">
        <v>92</v>
      </c>
      <c r="D42" s="29">
        <v>248</v>
      </c>
      <c r="E42" s="41">
        <f>D42/3.452</f>
        <v>71.84241019698726</v>
      </c>
      <c r="F42" s="29">
        <v>880.87</v>
      </c>
      <c r="G42" s="64">
        <f>(D42-F42)/F42</f>
        <v>-0.7184601587067331</v>
      </c>
      <c r="H42" s="29">
        <v>26</v>
      </c>
      <c r="I42" s="28">
        <v>3</v>
      </c>
      <c r="J42" s="26">
        <f>H42/I42</f>
        <v>8.666666666666666</v>
      </c>
      <c r="K42" s="28">
        <v>1</v>
      </c>
      <c r="L42" s="41">
        <v>14</v>
      </c>
      <c r="M42" s="29">
        <v>681080.51</v>
      </c>
      <c r="N42" s="29">
        <v>51667</v>
      </c>
      <c r="O42" s="41">
        <f>M42/3.452</f>
        <v>197300.2636152955</v>
      </c>
      <c r="P42" s="45">
        <v>41768</v>
      </c>
      <c r="Q42" s="35" t="s">
        <v>93</v>
      </c>
    </row>
    <row r="43" spans="1:17" ht="25.5" customHeight="1">
      <c r="A43" s="62">
        <f>A42+1</f>
        <v>32</v>
      </c>
      <c r="B43" s="56" t="s">
        <v>11</v>
      </c>
      <c r="C43" s="4" t="s">
        <v>12</v>
      </c>
      <c r="D43" s="29">
        <v>186</v>
      </c>
      <c r="E43" s="41">
        <f>D43/3.452</f>
        <v>53.88180764774044</v>
      </c>
      <c r="F43" s="29" t="s">
        <v>96</v>
      </c>
      <c r="G43" s="64" t="s">
        <v>10</v>
      </c>
      <c r="H43" s="29">
        <v>31</v>
      </c>
      <c r="I43" s="28">
        <v>7</v>
      </c>
      <c r="J43" s="26">
        <f>H43/I43</f>
        <v>4.428571428571429</v>
      </c>
      <c r="K43" s="28">
        <v>1</v>
      </c>
      <c r="L43" s="41"/>
      <c r="M43" s="29">
        <v>321367.52</v>
      </c>
      <c r="N43" s="29">
        <v>28101</v>
      </c>
      <c r="O43" s="41">
        <f>M43/3.452</f>
        <v>93096.03707995366</v>
      </c>
      <c r="P43" s="58">
        <v>41593</v>
      </c>
      <c r="Q43" s="59" t="s">
        <v>97</v>
      </c>
    </row>
    <row r="44" spans="1:17" ht="27" customHeight="1">
      <c r="A44" s="54"/>
      <c r="B44" s="42"/>
      <c r="C44" s="12" t="s">
        <v>63</v>
      </c>
      <c r="D44" s="40">
        <f>SUM(D42:D43)+D40</f>
        <v>877939.06</v>
      </c>
      <c r="E44" s="40">
        <f>SUM(E42:E43)+E40</f>
        <v>254327.65353418305</v>
      </c>
      <c r="F44" s="40">
        <v>650839.05</v>
      </c>
      <c r="G44" s="13">
        <f>(D44-F44)/F44</f>
        <v>0.3489342103858089</v>
      </c>
      <c r="H44" s="40">
        <f>SUM(H42:H43)+H40</f>
        <v>53294</v>
      </c>
      <c r="I44" s="40"/>
      <c r="J44" s="30"/>
      <c r="K44" s="32"/>
      <c r="L44" s="30"/>
      <c r="M44" s="33"/>
      <c r="N44" s="33"/>
      <c r="O44" s="41"/>
      <c r="P44" s="34"/>
      <c r="Q44" s="38"/>
    </row>
    <row r="45" spans="1:17" ht="12" customHeight="1">
      <c r="A45" s="55"/>
      <c r="B45" s="44"/>
      <c r="C45" s="9"/>
      <c r="D45" s="10"/>
      <c r="E45" s="10"/>
      <c r="F45" s="10"/>
      <c r="G45" s="19"/>
      <c r="H45" s="18"/>
      <c r="I45" s="20"/>
      <c r="J45" s="20"/>
      <c r="K45" s="31"/>
      <c r="L45" s="20"/>
      <c r="M45" s="21"/>
      <c r="N45" s="21"/>
      <c r="O45" s="21"/>
      <c r="P45" s="11"/>
      <c r="Q45" s="39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2014-08-18T16:20:08Z</dcterms:modified>
  <cp:category/>
  <cp:version/>
  <cp:contentType/>
  <cp:contentStatus/>
</cp:coreProperties>
</file>