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880" windowWidth="25500" windowHeight="6980" tabRatio="601" activeTab="0"/>
  </bookViews>
  <sheets>
    <sheet name="Kovo 8 - 14 d.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<sst xmlns="http://schemas.openxmlformats.org/spreadsheetml/2006/main" count="102" uniqueCount="83">
  <si>
    <t>Nemirtingųjų kronikos: Nuostabūs sutvėrimai
(Beautiful Creatures)</t>
  </si>
  <si>
    <t>Žuviukas Nemo 3D
(Finding Nemo)</t>
  </si>
  <si>
    <t>Forum Cinemas /
WDSMPI</t>
  </si>
  <si>
    <t>Bendros
pajamos
(Eur)</t>
  </si>
  <si>
    <t>Filmas</t>
  </si>
  <si>
    <t>Pašėlę pirmieji metai
(I Give It A Year)</t>
  </si>
  <si>
    <t>Išankstiniai seansai</t>
  </si>
  <si>
    <t>Pakitimas</t>
  </si>
  <si>
    <t>ACME Film</t>
  </si>
  <si>
    <t>ACME Film</t>
  </si>
  <si>
    <t>ACME Film /
Sony</t>
  </si>
  <si>
    <t>Rodymo 
savaitė</t>
  </si>
  <si>
    <t>VISO (top10):</t>
  </si>
  <si>
    <t xml:space="preserve">Seansų 
sk. </t>
  </si>
  <si>
    <t>Kopijų 
sk.</t>
  </si>
  <si>
    <t xml:space="preserve">Bendros
pajamos 
(Lt) </t>
  </si>
  <si>
    <t>ACME Film</t>
  </si>
  <si>
    <t>Ką išdarinėja vyrai
(Chto tvorjat muzchini)</t>
  </si>
  <si>
    <t>Linkolnas
(Lincoln)</t>
  </si>
  <si>
    <t>Kietas riešutėlis. Puiki diena mirti
(A Good Day to Die Hard)</t>
  </si>
  <si>
    <t>Theatrical Film Distribution /
20th Century Fox</t>
  </si>
  <si>
    <t>Argo
(Argo)</t>
  </si>
  <si>
    <t>A-One Films</t>
  </si>
  <si>
    <t>Forum Cinemas /
20th Century Fox</t>
  </si>
  <si>
    <t>Forum Cinemas /
WDSMPI</t>
  </si>
  <si>
    <t>Vargdieniai
(Les Miserables)</t>
  </si>
  <si>
    <t>Bendras 
žiūrovų
sk.</t>
  </si>
  <si>
    <t>Premjeros 
data</t>
  </si>
  <si>
    <t>VISO (top20):</t>
  </si>
  <si>
    <t>Skrydis
(Flight)</t>
  </si>
  <si>
    <t>-</t>
  </si>
  <si>
    <t>Medžioklė
(The Hunt)</t>
  </si>
  <si>
    <t>Kaunas International Film Festival</t>
  </si>
  <si>
    <t>N</t>
  </si>
  <si>
    <t>N</t>
  </si>
  <si>
    <t>Šalutinis poveikis
(Side Effects)</t>
  </si>
  <si>
    <t>-</t>
  </si>
  <si>
    <t xml:space="preserve">Saugus prieglobstis
Safe Haven </t>
  </si>
  <si>
    <t>Incognito Films</t>
  </si>
  <si>
    <t>Ozas: didingas ir galingas
(Oz. The Great and Powerful)</t>
  </si>
  <si>
    <t>Mama
(Mama)</t>
  </si>
  <si>
    <t>Forum Cinemas /
Universal</t>
  </si>
  <si>
    <t>Forum Cinemas /
Paramount</t>
  </si>
  <si>
    <t>Ana Karenina
(Ana Karenina)</t>
  </si>
  <si>
    <t>ACME Film /
Sony</t>
  </si>
  <si>
    <t>VISO (top30):</t>
  </si>
  <si>
    <t>Žiūrovų lanko-mumo vidurkis</t>
  </si>
  <si>
    <t xml:space="preserve">Platintojas </t>
  </si>
  <si>
    <t>Gimę mylėti
(Twice Born)</t>
  </si>
  <si>
    <t>7 dienos Havanoje
(7 Days in Havana)</t>
  </si>
  <si>
    <t>Magiškas Paryžius 3
(Magic Paris 3)</t>
  </si>
  <si>
    <t>A-One Films</t>
  </si>
  <si>
    <t>Ralfas Griovėjas
(Wreck-It Ralph)</t>
  </si>
  <si>
    <t>Provokuojantys užrašai
(Dans la maison / In the House)</t>
  </si>
  <si>
    <t>Top Film</t>
  </si>
  <si>
    <t>Forum Cinemas /
Universal</t>
  </si>
  <si>
    <t>Valentinas vienas
(Valentine Alone)</t>
  </si>
  <si>
    <t>Kovo 8 - 14 d. Lietuvos kino teatruose rodytų filmų top-20</t>
  </si>
  <si>
    <t>Kovo
1 - 7 d. 
pajamos
(Lt)</t>
  </si>
  <si>
    <t>Kovo
8 - 14 d. 
pajamos
(Lt)</t>
  </si>
  <si>
    <t>Kovo
8 - 14 d. 
žiūrovų
sk.</t>
  </si>
  <si>
    <t>Kovo
8 - 14 d.
pajamos
(Eur)</t>
  </si>
  <si>
    <t>Diatlovo perėja: dingudisi ekspedicija
(The Dyatlov Pass Incident)</t>
  </si>
  <si>
    <t>ACME Film</t>
  </si>
  <si>
    <t>-</t>
  </si>
  <si>
    <t>N</t>
  </si>
  <si>
    <t>Hičkokas
(Hitchcock)</t>
  </si>
  <si>
    <t>IS</t>
  </si>
  <si>
    <t>Išankstiniai seansai</t>
  </si>
  <si>
    <t>IS</t>
  </si>
  <si>
    <t>Gimtadienis
(21 and Over)</t>
  </si>
  <si>
    <t>Jonukas ir Grytutė: raganų medžiotojai
(Hansel and Gretel: Witch Hunters)</t>
  </si>
  <si>
    <t>Ištrūkęs Džango
(Django Unchained)</t>
  </si>
  <si>
    <t>Taikinys # 1
(Zero Dark Thirty)</t>
  </si>
  <si>
    <t>Rusų nuotykiai Las Vegase
(Билет на Vegas / Ticket to Vegas)</t>
  </si>
  <si>
    <t>Sniego karalienė 3D
(Snow Queen)</t>
  </si>
  <si>
    <t>Garsų pasaulio įrašai</t>
  </si>
  <si>
    <t>Garsų pasaulio įrašai</t>
  </si>
  <si>
    <t>Optimisto istorija
(Silver Linings Playbook)</t>
  </si>
  <si>
    <t>Top Film</t>
  </si>
  <si>
    <t>ACME Film /
Warner Bros.</t>
  </si>
  <si>
    <t>Legendos susivienija
(The Rise of the Guardians)</t>
  </si>
  <si>
    <t>Forum Cinemas /
Paramount</t>
  </si>
</sst>
</file>

<file path=xl/styles.xml><?xml version="1.0" encoding="utf-8"?>
<styleSheet xmlns="http://schemas.openxmlformats.org/spreadsheetml/2006/main">
  <numFmts count="46">
    <numFmt numFmtId="5" formatCode="#,##0&quot;Lt&quot;;\-#,##0&quot;Lt&quot;"/>
    <numFmt numFmtId="6" formatCode="#,##0&quot;Lt&quot;;[Red]\-#,##0&quot;Lt&quot;"/>
    <numFmt numFmtId="7" formatCode="#,##0.00&quot;Lt&quot;;\-#,##0.00&quot;Lt&quot;"/>
    <numFmt numFmtId="8" formatCode="#,##0.00&quot;Lt&quot;;[Red]\-#,##0.00&quot;Lt&quot;"/>
    <numFmt numFmtId="42" formatCode="_-* #,##0&quot;Lt&quot;_-;\-* #,##0&quot;Lt&quot;_-;_-* &quot;-&quot;&quot;Lt&quot;_-;_-@_-"/>
    <numFmt numFmtId="41" formatCode="_-* #,##0_L_t_-;\-* #,##0_L_t_-;_-* &quot;-&quot;_L_t_-;_-@_-"/>
    <numFmt numFmtId="44" formatCode="_-* #,##0.00&quot;Lt&quot;_-;\-* #,##0.00&quot;Lt&quot;_-;_-* &quot;-&quot;??&quot;Lt&quot;_-;_-@_-"/>
    <numFmt numFmtId="43" formatCode="_-* #,##0.00_L_t_-;\-* #,##0.00_L_t_-;_-* &quot;-&quot;??_L_t_-;_-@_-"/>
    <numFmt numFmtId="164" formatCode="_-* #,##0&quot;Lt&quot;_-;\-* #,##0&quot;Lt&quot;_-;_-* &quot;-&quot;&quot;Lt&quot;_-;_-@_-"/>
    <numFmt numFmtId="165" formatCode="_-* #,##0_L_t_-;\-* #,##0_L_t_-;_-* &quot;-&quot;_L_t_-;_-@_-"/>
    <numFmt numFmtId="166" formatCode="_-* #,##0.00&quot;Lt&quot;_-;\-* #,##0.00&quot;Lt&quot;_-;_-* &quot;-&quot;??&quot;Lt&quot;_-;_-@_-"/>
    <numFmt numFmtId="167" formatCode="_-* #,##0.00_L_t_-;\-* #,##0.00_L_t_-;_-* &quot;-&quot;??_L_t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Lt&quot;;\-#,##0\ &quot;Lt&quot;"/>
    <numFmt numFmtId="177" formatCode="#,##0\ &quot;Lt&quot;;[Red]\-#,##0\ &quot;Lt&quot;"/>
    <numFmt numFmtId="178" formatCode="#,##0.00\ &quot;Lt&quot;;\-#,##0.00\ &quot;Lt&quot;"/>
    <numFmt numFmtId="179" formatCode="#,##0.00\ &quot;Lt&quot;;[Red]\-#,##0.00\ &quot;Lt&quot;"/>
    <numFmt numFmtId="180" formatCode="_-* #,##0\ &quot;Lt&quot;_-;\-* #,##0\ &quot;Lt&quot;_-;_-* &quot;-&quot;\ &quot;Lt&quot;_-;_-@_-"/>
    <numFmt numFmtId="181" formatCode="_-* #,##0\ _L_t_-;\-* #,##0\ _L_t_-;_-* &quot;-&quot;\ _L_t_-;_-@_-"/>
    <numFmt numFmtId="182" formatCode="_-* #,##0.00\ &quot;Lt&quot;_-;\-* #,##0.00\ &quot;Lt&quot;_-;_-* &quot;-&quot;??\ &quot;Lt&quot;_-;_-@_-"/>
    <numFmt numFmtId="183" formatCode="_-* #,##0.00\ _L_t_-;\-* #,##0.00\ _L_t_-;_-* &quot;-&quot;??\ _L_t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yyyy\.mm\.dd"/>
    <numFmt numFmtId="193" formatCode="yyyy/mm/dd;@"/>
    <numFmt numFmtId="194" formatCode="#,##0.0"/>
    <numFmt numFmtId="195" formatCode="[$-427]yyyy\ &quot;m.&quot;\ mmmm\ d\ &quot;d.&quot;"/>
    <numFmt numFmtId="196" formatCode="yyyy\.mm\.d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yyyy/mm/dd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2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96" fontId="6" fillId="0" borderId="10" xfId="0" applyNumberFormat="1" applyFont="1" applyBorder="1" applyAlignment="1">
      <alignment horizontal="center" vertical="center" wrapText="1"/>
    </xf>
    <xf numFmtId="196" fontId="6" fillId="0" borderId="17" xfId="0" applyNumberFormat="1" applyFont="1" applyBorder="1" applyAlignment="1">
      <alignment horizontal="center" vertical="center" wrapText="1"/>
    </xf>
    <xf numFmtId="196" fontId="6" fillId="0" borderId="17" xfId="0" applyNumberFormat="1" applyFont="1" applyBorder="1" applyAlignment="1">
      <alignment horizontal="center" vertical="center" wrapText="1"/>
    </xf>
    <xf numFmtId="196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.03.15-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3.03.01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vo 15 - 17 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vo 1 - 7 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0.00390625" style="3" bestFit="1" customWidth="1"/>
    <col min="4" max="6" width="9.7109375" style="3" bestFit="1" customWidth="1"/>
    <col min="7" max="7" width="10.8515625" style="3" bestFit="1" customWidth="1"/>
    <col min="8" max="8" width="9.421875" style="3" bestFit="1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2.140625" style="3" bestFit="1" customWidth="1"/>
    <col min="14" max="14" width="10.8515625" style="3" customWidth="1"/>
    <col min="15" max="15" width="11.421875" style="3" bestFit="1" customWidth="1"/>
    <col min="16" max="16" width="14.28125" style="3" bestFit="1" customWidth="1"/>
    <col min="17" max="17" width="20.7109375" style="3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57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4</v>
      </c>
      <c r="D3" s="41" t="s">
        <v>59</v>
      </c>
      <c r="E3" s="41" t="s">
        <v>61</v>
      </c>
      <c r="F3" s="41" t="s">
        <v>58</v>
      </c>
      <c r="G3" s="41" t="s">
        <v>7</v>
      </c>
      <c r="H3" s="41" t="s">
        <v>60</v>
      </c>
      <c r="I3" s="41" t="s">
        <v>13</v>
      </c>
      <c r="J3" s="41" t="s">
        <v>46</v>
      </c>
      <c r="K3" s="41" t="s">
        <v>14</v>
      </c>
      <c r="L3" s="41" t="s">
        <v>11</v>
      </c>
      <c r="M3" s="41" t="s">
        <v>15</v>
      </c>
      <c r="N3" s="41" t="s">
        <v>26</v>
      </c>
      <c r="O3" s="41" t="s">
        <v>3</v>
      </c>
      <c r="P3" s="41" t="s">
        <v>27</v>
      </c>
      <c r="Q3" s="42" t="s">
        <v>47</v>
      </c>
    </row>
    <row r="4" spans="1:18" ht="25.5" customHeight="1">
      <c r="A4" s="43">
        <v>1</v>
      </c>
      <c r="B4" s="49" t="s">
        <v>33</v>
      </c>
      <c r="C4" s="4" t="s">
        <v>39</v>
      </c>
      <c r="D4" s="32">
        <v>177433.05</v>
      </c>
      <c r="E4" s="52">
        <f aca="true" t="shared" si="0" ref="E4:E13">D4/3.452</f>
        <v>51400.07242178447</v>
      </c>
      <c r="F4" s="52" t="s">
        <v>64</v>
      </c>
      <c r="G4" s="17" t="s">
        <v>36</v>
      </c>
      <c r="H4" s="32">
        <v>8713</v>
      </c>
      <c r="I4" s="31">
        <v>293</v>
      </c>
      <c r="J4" s="29">
        <f>H4/I4</f>
        <v>29.737201365187712</v>
      </c>
      <c r="K4" s="31">
        <v>13</v>
      </c>
      <c r="L4" s="52">
        <v>1</v>
      </c>
      <c r="M4" s="31">
        <v>182684.05</v>
      </c>
      <c r="N4" s="31">
        <v>11402</v>
      </c>
      <c r="O4" s="52">
        <f aca="true" t="shared" si="1" ref="O4:O13">M4/3.452</f>
        <v>52921.21958285052</v>
      </c>
      <c r="P4" s="56" t="s">
        <v>6</v>
      </c>
      <c r="Q4" s="38" t="s">
        <v>2</v>
      </c>
      <c r="R4" s="15"/>
    </row>
    <row r="5" spans="1:18" ht="25.5" customHeight="1">
      <c r="A5" s="43">
        <f>A4+1</f>
        <v>2</v>
      </c>
      <c r="B5" s="49">
        <v>1</v>
      </c>
      <c r="C5" s="4" t="s">
        <v>56</v>
      </c>
      <c r="D5" s="32">
        <v>143332.2</v>
      </c>
      <c r="E5" s="52">
        <f t="shared" si="0"/>
        <v>41521.49478563152</v>
      </c>
      <c r="F5" s="52">
        <v>172886.7</v>
      </c>
      <c r="G5" s="17">
        <f>(D5-F5)/F5</f>
        <v>-0.17094721571989052</v>
      </c>
      <c r="H5" s="32">
        <v>9863</v>
      </c>
      <c r="I5" s="31">
        <v>215</v>
      </c>
      <c r="J5" s="29">
        <f>H5/I5</f>
        <v>45.87441860465116</v>
      </c>
      <c r="K5" s="31">
        <v>13</v>
      </c>
      <c r="L5" s="52">
        <v>5</v>
      </c>
      <c r="M5" s="31">
        <v>2392243.7</v>
      </c>
      <c r="N5" s="31">
        <v>171682</v>
      </c>
      <c r="O5" s="52">
        <f t="shared" si="1"/>
        <v>693002.2305909619</v>
      </c>
      <c r="P5" s="55">
        <v>41313</v>
      </c>
      <c r="Q5" s="38" t="s">
        <v>9</v>
      </c>
      <c r="R5" s="15"/>
    </row>
    <row r="6" spans="1:18" ht="25.5" customHeight="1">
      <c r="A6" s="43">
        <f aca="true" t="shared" si="2" ref="A6:A13">A5+1</f>
        <v>3</v>
      </c>
      <c r="B6" s="49" t="s">
        <v>34</v>
      </c>
      <c r="C6" s="4" t="s">
        <v>70</v>
      </c>
      <c r="D6" s="32">
        <v>122564</v>
      </c>
      <c r="E6" s="52">
        <f t="shared" si="0"/>
        <v>35505.21436848204</v>
      </c>
      <c r="F6" s="52" t="s">
        <v>64</v>
      </c>
      <c r="G6" s="17" t="s">
        <v>36</v>
      </c>
      <c r="H6" s="32">
        <v>8713</v>
      </c>
      <c r="I6" s="31">
        <v>280</v>
      </c>
      <c r="J6" s="29">
        <f>H6/I6</f>
        <v>31.117857142857144</v>
      </c>
      <c r="K6" s="31">
        <v>11</v>
      </c>
      <c r="L6" s="52">
        <v>1</v>
      </c>
      <c r="M6" s="31">
        <v>160150.5</v>
      </c>
      <c r="N6" s="31">
        <v>11431</v>
      </c>
      <c r="O6" s="52">
        <f t="shared" si="1"/>
        <v>46393.53997682503</v>
      </c>
      <c r="P6" s="56">
        <v>41341</v>
      </c>
      <c r="Q6" s="38" t="s">
        <v>38</v>
      </c>
      <c r="R6" s="15"/>
    </row>
    <row r="7" spans="1:18" ht="25.5" customHeight="1">
      <c r="A7" s="43">
        <f t="shared" si="2"/>
        <v>4</v>
      </c>
      <c r="B7" s="49">
        <v>2</v>
      </c>
      <c r="C7" s="4" t="s">
        <v>17</v>
      </c>
      <c r="D7" s="32">
        <v>108250</v>
      </c>
      <c r="E7" s="52">
        <f t="shared" si="0"/>
        <v>31358.632676709156</v>
      </c>
      <c r="F7" s="52">
        <v>143796.6</v>
      </c>
      <c r="G7" s="17">
        <f>(D7-F7)/F7</f>
        <v>-0.24720055967943613</v>
      </c>
      <c r="H7" s="32">
        <v>6935</v>
      </c>
      <c r="I7" s="31">
        <v>173</v>
      </c>
      <c r="J7" s="29">
        <f>H7/I7</f>
        <v>40.08670520231214</v>
      </c>
      <c r="K7" s="31">
        <v>9</v>
      </c>
      <c r="L7" s="52">
        <v>2</v>
      </c>
      <c r="M7" s="31">
        <v>254669.1</v>
      </c>
      <c r="N7" s="31">
        <v>16965</v>
      </c>
      <c r="O7" s="52">
        <f t="shared" si="1"/>
        <v>73774.36268829665</v>
      </c>
      <c r="P7" s="55">
        <v>41334</v>
      </c>
      <c r="Q7" s="38" t="s">
        <v>8</v>
      </c>
      <c r="R7" s="15"/>
    </row>
    <row r="8" spans="1:18" ht="25.5" customHeight="1">
      <c r="A8" s="43">
        <f t="shared" si="2"/>
        <v>5</v>
      </c>
      <c r="B8" s="49">
        <v>3</v>
      </c>
      <c r="C8" s="4" t="s">
        <v>75</v>
      </c>
      <c r="D8" s="32">
        <v>84936</v>
      </c>
      <c r="E8" s="52">
        <f>D8/3.452</f>
        <v>24604.86674391657</v>
      </c>
      <c r="F8" s="52">
        <v>98167</v>
      </c>
      <c r="G8" s="17">
        <f>(D8-F8)/F8</f>
        <v>-0.13478052706102867</v>
      </c>
      <c r="H8" s="32">
        <v>6425</v>
      </c>
      <c r="I8" s="31">
        <v>168</v>
      </c>
      <c r="J8" s="29">
        <f>H8/I8</f>
        <v>38.24404761904762</v>
      </c>
      <c r="K8" s="31">
        <v>2</v>
      </c>
      <c r="L8" s="52">
        <v>3</v>
      </c>
      <c r="M8" s="32">
        <v>340384</v>
      </c>
      <c r="N8" s="32">
        <v>26200</v>
      </c>
      <c r="O8" s="52">
        <f>M8/3.452</f>
        <v>98604.86674391657</v>
      </c>
      <c r="P8" s="55">
        <v>41327</v>
      </c>
      <c r="Q8" s="38" t="s">
        <v>76</v>
      </c>
      <c r="R8" s="15"/>
    </row>
    <row r="9" spans="1:18" ht="25.5" customHeight="1">
      <c r="A9" s="43">
        <f t="shared" si="2"/>
        <v>6</v>
      </c>
      <c r="B9" s="49">
        <v>4</v>
      </c>
      <c r="C9" s="4" t="s">
        <v>40</v>
      </c>
      <c r="D9" s="31">
        <v>47378</v>
      </c>
      <c r="E9" s="52">
        <f t="shared" si="0"/>
        <v>13724.797219003476</v>
      </c>
      <c r="F9" s="52">
        <v>69465</v>
      </c>
      <c r="G9" s="17">
        <f>(D9-F9)/F9</f>
        <v>-0.3179586842294681</v>
      </c>
      <c r="H9" s="31">
        <v>3103</v>
      </c>
      <c r="I9" s="31">
        <v>128</v>
      </c>
      <c r="J9" s="29">
        <f>H9/I9</f>
        <v>24.2421875</v>
      </c>
      <c r="K9" s="31">
        <v>6</v>
      </c>
      <c r="L9" s="52">
        <v>2</v>
      </c>
      <c r="M9" s="31">
        <v>116843</v>
      </c>
      <c r="N9" s="31">
        <v>7675</v>
      </c>
      <c r="O9" s="52">
        <f t="shared" si="1"/>
        <v>33847.91425260719</v>
      </c>
      <c r="P9" s="55">
        <v>41334</v>
      </c>
      <c r="Q9" s="38" t="s">
        <v>41</v>
      </c>
      <c r="R9" s="15"/>
    </row>
    <row r="10" spans="1:18" ht="25.5" customHeight="1">
      <c r="A10" s="43">
        <f t="shared" si="2"/>
        <v>7</v>
      </c>
      <c r="B10" s="49">
        <v>6</v>
      </c>
      <c r="C10" s="4" t="s">
        <v>35</v>
      </c>
      <c r="D10" s="32">
        <v>40650</v>
      </c>
      <c r="E10" s="52">
        <f t="shared" si="0"/>
        <v>11775.782155272305</v>
      </c>
      <c r="F10" s="52">
        <v>51288.5</v>
      </c>
      <c r="G10" s="17">
        <f>(D10-F10)/F10</f>
        <v>-0.20742466634820672</v>
      </c>
      <c r="H10" s="32">
        <v>2771</v>
      </c>
      <c r="I10" s="31">
        <v>112</v>
      </c>
      <c r="J10" s="29">
        <f>H10/I10</f>
        <v>24.741071428571427</v>
      </c>
      <c r="K10" s="31">
        <v>8</v>
      </c>
      <c r="L10" s="52">
        <v>2</v>
      </c>
      <c r="M10" s="31">
        <v>91938.5</v>
      </c>
      <c r="N10" s="31">
        <v>6256</v>
      </c>
      <c r="O10" s="52">
        <f t="shared" si="1"/>
        <v>26633.400926998842</v>
      </c>
      <c r="P10" s="56">
        <v>41334</v>
      </c>
      <c r="Q10" s="38" t="s">
        <v>54</v>
      </c>
      <c r="R10" s="15"/>
    </row>
    <row r="11" spans="1:18" ht="25.5" customHeight="1">
      <c r="A11" s="43">
        <f t="shared" si="2"/>
        <v>8</v>
      </c>
      <c r="B11" s="49" t="s">
        <v>34</v>
      </c>
      <c r="C11" s="4" t="s">
        <v>62</v>
      </c>
      <c r="D11" s="32">
        <v>25502.5</v>
      </c>
      <c r="E11" s="52">
        <f t="shared" si="0"/>
        <v>7387.746234067207</v>
      </c>
      <c r="F11" s="52" t="s">
        <v>64</v>
      </c>
      <c r="G11" s="17" t="s">
        <v>36</v>
      </c>
      <c r="H11" s="32">
        <v>1548</v>
      </c>
      <c r="I11" s="31">
        <v>53</v>
      </c>
      <c r="J11" s="29">
        <f>H11/I11</f>
        <v>29.20754716981132</v>
      </c>
      <c r="K11" s="31">
        <v>2</v>
      </c>
      <c r="L11" s="52">
        <v>1</v>
      </c>
      <c r="M11" s="31">
        <v>25502.5</v>
      </c>
      <c r="N11" s="31">
        <v>1548</v>
      </c>
      <c r="O11" s="52">
        <f t="shared" si="1"/>
        <v>7387.746234067207</v>
      </c>
      <c r="P11" s="56">
        <v>41341</v>
      </c>
      <c r="Q11" s="38" t="s">
        <v>63</v>
      </c>
      <c r="R11" s="15"/>
    </row>
    <row r="12" spans="1:18" ht="25.5" customHeight="1">
      <c r="A12" s="43">
        <f t="shared" si="2"/>
        <v>9</v>
      </c>
      <c r="B12" s="49">
        <v>5</v>
      </c>
      <c r="C12" s="4" t="s">
        <v>37</v>
      </c>
      <c r="D12" s="32">
        <v>24760</v>
      </c>
      <c r="E12" s="52">
        <f t="shared" si="0"/>
        <v>7172.653534183082</v>
      </c>
      <c r="F12" s="52">
        <v>51320.5</v>
      </c>
      <c r="G12" s="17">
        <f>(D12-F12)/F12</f>
        <v>-0.517541723093111</v>
      </c>
      <c r="H12" s="32">
        <v>1764</v>
      </c>
      <c r="I12" s="31">
        <v>70</v>
      </c>
      <c r="J12" s="29">
        <f>H12/I12</f>
        <v>25.2</v>
      </c>
      <c r="K12" s="31">
        <v>8</v>
      </c>
      <c r="L12" s="52">
        <v>2</v>
      </c>
      <c r="M12" s="32">
        <v>83014.5</v>
      </c>
      <c r="N12" s="32">
        <v>6124</v>
      </c>
      <c r="O12" s="52">
        <f t="shared" si="1"/>
        <v>24048.232908458864</v>
      </c>
      <c r="P12" s="55">
        <v>41334</v>
      </c>
      <c r="Q12" s="38" t="s">
        <v>38</v>
      </c>
      <c r="R12" s="15"/>
    </row>
    <row r="13" spans="1:18" ht="25.5" customHeight="1">
      <c r="A13" s="43">
        <f t="shared" si="2"/>
        <v>10</v>
      </c>
      <c r="B13" s="49">
        <v>7</v>
      </c>
      <c r="C13" s="4" t="s">
        <v>19</v>
      </c>
      <c r="D13" s="31">
        <v>16710</v>
      </c>
      <c r="E13" s="52">
        <f t="shared" si="0"/>
        <v>4840.672074159907</v>
      </c>
      <c r="F13" s="52">
        <v>40577</v>
      </c>
      <c r="G13" s="17">
        <f>(D13-F13)/F13</f>
        <v>-0.5881903541415088</v>
      </c>
      <c r="H13" s="31">
        <v>1247</v>
      </c>
      <c r="I13" s="31">
        <v>65</v>
      </c>
      <c r="J13" s="29">
        <f>H13/I13</f>
        <v>19.184615384615384</v>
      </c>
      <c r="K13" s="31">
        <v>8</v>
      </c>
      <c r="L13" s="52">
        <v>4</v>
      </c>
      <c r="M13" s="31">
        <v>321533</v>
      </c>
      <c r="N13" s="31">
        <v>23286</v>
      </c>
      <c r="O13" s="52">
        <f t="shared" si="1"/>
        <v>93143.97450753186</v>
      </c>
      <c r="P13" s="55">
        <v>41320</v>
      </c>
      <c r="Q13" s="38" t="s">
        <v>20</v>
      </c>
      <c r="R13" s="15"/>
    </row>
    <row r="14" spans="1:17" ht="27" customHeight="1">
      <c r="A14" s="43"/>
      <c r="B14" s="49"/>
      <c r="C14" s="12" t="s">
        <v>12</v>
      </c>
      <c r="D14" s="13">
        <f>SUM(D4:D13)</f>
        <v>791515.75</v>
      </c>
      <c r="E14" s="13">
        <f>SUM(E4:E13)</f>
        <v>229291.93221320971</v>
      </c>
      <c r="F14" s="13">
        <v>678161.8</v>
      </c>
      <c r="G14" s="14">
        <f>(D14-F14)/F14</f>
        <v>0.16714882790508098</v>
      </c>
      <c r="H14" s="13">
        <f>SUM(H4:H13)</f>
        <v>51082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9</v>
      </c>
      <c r="C16" s="4" t="s">
        <v>18</v>
      </c>
      <c r="D16" s="31">
        <v>14103.5</v>
      </c>
      <c r="E16" s="52">
        <f>D16/3.452</f>
        <v>4085.6025492468134</v>
      </c>
      <c r="F16" s="52">
        <v>19339</v>
      </c>
      <c r="G16" s="17">
        <f>(D16-F16)/F16</f>
        <v>-0.27072237447644654</v>
      </c>
      <c r="H16" s="31">
        <v>906</v>
      </c>
      <c r="I16" s="31">
        <v>57</v>
      </c>
      <c r="J16" s="29">
        <f>H16/I16</f>
        <v>15.894736842105264</v>
      </c>
      <c r="K16" s="31">
        <v>2</v>
      </c>
      <c r="L16" s="52">
        <v>3</v>
      </c>
      <c r="M16" s="31">
        <v>14352</v>
      </c>
      <c r="N16" s="31">
        <v>920</v>
      </c>
      <c r="O16" s="52">
        <f>M16/3.452</f>
        <v>4157.589803012746</v>
      </c>
      <c r="P16" s="55">
        <v>41327</v>
      </c>
      <c r="Q16" s="38" t="s">
        <v>20</v>
      </c>
      <c r="R16" s="15"/>
    </row>
    <row r="17" spans="1:18" ht="25.5" customHeight="1">
      <c r="A17" s="43">
        <f>A16+1</f>
        <v>12</v>
      </c>
      <c r="B17" s="49">
        <v>12</v>
      </c>
      <c r="C17" s="4" t="s">
        <v>52</v>
      </c>
      <c r="D17" s="32">
        <v>12316</v>
      </c>
      <c r="E17" s="52">
        <f>D17/3.452</f>
        <v>3567.786790266512</v>
      </c>
      <c r="F17" s="52">
        <v>6848</v>
      </c>
      <c r="G17" s="17">
        <f>(D17-F17)/F17</f>
        <v>0.798481308411215</v>
      </c>
      <c r="H17" s="32">
        <v>1119</v>
      </c>
      <c r="I17" s="31">
        <v>42</v>
      </c>
      <c r="J17" s="29">
        <f>H17/I17</f>
        <v>26.642857142857142</v>
      </c>
      <c r="K17" s="31">
        <v>8</v>
      </c>
      <c r="L17" s="52">
        <v>10</v>
      </c>
      <c r="M17" s="31">
        <v>617932.99</v>
      </c>
      <c r="N17" s="31">
        <v>49310</v>
      </c>
      <c r="O17" s="52">
        <f>M17/3.452</f>
        <v>179007.2392815759</v>
      </c>
      <c r="P17" s="55">
        <v>41285</v>
      </c>
      <c r="Q17" s="38" t="s">
        <v>24</v>
      </c>
      <c r="R17" s="15"/>
    </row>
    <row r="18" spans="1:18" ht="25.5" customHeight="1">
      <c r="A18" s="43">
        <f>A17+1</f>
        <v>13</v>
      </c>
      <c r="B18" s="49">
        <v>8</v>
      </c>
      <c r="C18" s="4" t="s">
        <v>43</v>
      </c>
      <c r="D18" s="32">
        <v>11443.5</v>
      </c>
      <c r="E18" s="52">
        <f>D18/3.452</f>
        <v>3315.034762456547</v>
      </c>
      <c r="F18" s="52">
        <v>19726.5</v>
      </c>
      <c r="G18" s="17">
        <f>(D18-F18)/F18</f>
        <v>-0.4198920234202722</v>
      </c>
      <c r="H18" s="32">
        <v>933</v>
      </c>
      <c r="I18" s="31">
        <v>42</v>
      </c>
      <c r="J18" s="29">
        <f>H18/I18</f>
        <v>22.214285714285715</v>
      </c>
      <c r="K18" s="31">
        <v>5</v>
      </c>
      <c r="L18" s="52">
        <v>5</v>
      </c>
      <c r="M18" s="31">
        <v>286186.5</v>
      </c>
      <c r="N18" s="31">
        <v>20773</v>
      </c>
      <c r="O18" s="52">
        <f>M18/3.452</f>
        <v>82904.5480880649</v>
      </c>
      <c r="P18" s="55">
        <v>41313</v>
      </c>
      <c r="Q18" s="38" t="s">
        <v>55</v>
      </c>
      <c r="R18" s="15"/>
    </row>
    <row r="19" spans="1:18" ht="25.5" customHeight="1">
      <c r="A19" s="43">
        <f>A18+1</f>
        <v>14</v>
      </c>
      <c r="B19" s="49">
        <v>14</v>
      </c>
      <c r="C19" s="4" t="s">
        <v>21</v>
      </c>
      <c r="D19" s="32">
        <v>11442</v>
      </c>
      <c r="E19" s="52">
        <f>D19/3.452</f>
        <v>3314.6002317497105</v>
      </c>
      <c r="F19" s="52">
        <v>6904</v>
      </c>
      <c r="G19" s="17">
        <f>(D19-F19)/F19</f>
        <v>0.6573001158748552</v>
      </c>
      <c r="H19" s="32">
        <v>677</v>
      </c>
      <c r="I19" s="31">
        <v>18</v>
      </c>
      <c r="J19" s="29">
        <f>H19/I19</f>
        <v>37.611111111111114</v>
      </c>
      <c r="K19" s="31">
        <v>1</v>
      </c>
      <c r="L19" s="52">
        <v>5</v>
      </c>
      <c r="M19" s="31">
        <v>49230.5</v>
      </c>
      <c r="N19" s="31">
        <v>3664</v>
      </c>
      <c r="O19" s="52">
        <f>M19/3.452</f>
        <v>14261.442641946698</v>
      </c>
      <c r="P19" s="55">
        <v>41313</v>
      </c>
      <c r="Q19" s="38" t="s">
        <v>80</v>
      </c>
      <c r="R19" s="15"/>
    </row>
    <row r="20" spans="1:18" ht="25.5" customHeight="1">
      <c r="A20" s="43">
        <f>A19+1</f>
        <v>15</v>
      </c>
      <c r="B20" s="49" t="s">
        <v>65</v>
      </c>
      <c r="C20" s="4" t="s">
        <v>66</v>
      </c>
      <c r="D20" s="31">
        <v>11177.5</v>
      </c>
      <c r="E20" s="52">
        <f>D20/3.452</f>
        <v>3237.9779837775204</v>
      </c>
      <c r="F20" s="52" t="s">
        <v>64</v>
      </c>
      <c r="G20" s="17" t="s">
        <v>36</v>
      </c>
      <c r="H20" s="31">
        <v>716</v>
      </c>
      <c r="I20" s="31">
        <v>28</v>
      </c>
      <c r="J20" s="29">
        <f>H20/I20</f>
        <v>25.571428571428573</v>
      </c>
      <c r="K20" s="31">
        <v>2</v>
      </c>
      <c r="L20" s="52">
        <v>1</v>
      </c>
      <c r="M20" s="31">
        <v>67835.5</v>
      </c>
      <c r="N20" s="31">
        <v>4784</v>
      </c>
      <c r="O20" s="52">
        <f>M20/3.452</f>
        <v>19651.071842410198</v>
      </c>
      <c r="P20" s="56">
        <v>41341</v>
      </c>
      <c r="Q20" s="38" t="s">
        <v>20</v>
      </c>
      <c r="R20" s="15"/>
    </row>
    <row r="21" spans="1:18" ht="25.5" customHeight="1">
      <c r="A21" s="43">
        <f>A20+1</f>
        <v>16</v>
      </c>
      <c r="B21" s="49">
        <v>11</v>
      </c>
      <c r="C21" s="4" t="s">
        <v>1</v>
      </c>
      <c r="D21" s="32">
        <v>11070.1</v>
      </c>
      <c r="E21" s="52">
        <f>D21/3.452</f>
        <v>3206.8655851680187</v>
      </c>
      <c r="F21" s="52">
        <v>10219</v>
      </c>
      <c r="G21" s="17">
        <f>(D21-F21)/F21</f>
        <v>0.08328603581563758</v>
      </c>
      <c r="H21" s="32">
        <v>772</v>
      </c>
      <c r="I21" s="31">
        <v>55</v>
      </c>
      <c r="J21" s="29">
        <f>H21/I21</f>
        <v>14.036363636363637</v>
      </c>
      <c r="K21" s="31">
        <v>5</v>
      </c>
      <c r="L21" s="52">
        <v>5</v>
      </c>
      <c r="M21" s="31">
        <v>182720.8</v>
      </c>
      <c r="N21" s="31">
        <v>13411</v>
      </c>
      <c r="O21" s="52">
        <f>M21/3.452</f>
        <v>52931.865585168016</v>
      </c>
      <c r="P21" s="55">
        <v>41313</v>
      </c>
      <c r="Q21" s="38" t="s">
        <v>2</v>
      </c>
      <c r="R21" s="15"/>
    </row>
    <row r="22" spans="1:18" ht="25.5" customHeight="1">
      <c r="A22" s="43">
        <f>A21+1</f>
        <v>17</v>
      </c>
      <c r="B22" s="49">
        <v>15</v>
      </c>
      <c r="C22" s="4" t="s">
        <v>72</v>
      </c>
      <c r="D22" s="32">
        <v>7232</v>
      </c>
      <c r="E22" s="52">
        <f>D22/3.452</f>
        <v>2095.0173812282733</v>
      </c>
      <c r="F22" s="52">
        <v>5887.5</v>
      </c>
      <c r="G22" s="17">
        <f>(D22-F22)/F22</f>
        <v>0.22836518046709128</v>
      </c>
      <c r="H22" s="32">
        <v>592</v>
      </c>
      <c r="I22" s="31">
        <v>15</v>
      </c>
      <c r="J22" s="29">
        <f>H22/I22</f>
        <v>39.46666666666667</v>
      </c>
      <c r="K22" s="31">
        <v>4</v>
      </c>
      <c r="L22" s="52">
        <v>7</v>
      </c>
      <c r="M22" s="31">
        <v>320526.5</v>
      </c>
      <c r="N22" s="31">
        <v>22099</v>
      </c>
      <c r="O22" s="52">
        <f>M22/3.452</f>
        <v>92852.4044032445</v>
      </c>
      <c r="P22" s="55">
        <v>41299</v>
      </c>
      <c r="Q22" s="38" t="s">
        <v>10</v>
      </c>
      <c r="R22" s="15"/>
    </row>
    <row r="23" spans="1:18" ht="25.5" customHeight="1">
      <c r="A23" s="43">
        <f>A22+1</f>
        <v>18</v>
      </c>
      <c r="B23" s="49">
        <v>10</v>
      </c>
      <c r="C23" s="4" t="s">
        <v>74</v>
      </c>
      <c r="D23" s="31">
        <v>6667</v>
      </c>
      <c r="E23" s="52">
        <f>D23/3.452</f>
        <v>1931.3441483198146</v>
      </c>
      <c r="F23" s="52">
        <v>11595</v>
      </c>
      <c r="G23" s="17">
        <f>(D23-F23)/F23</f>
        <v>-0.42501078050884</v>
      </c>
      <c r="H23" s="31">
        <v>508</v>
      </c>
      <c r="I23" s="31">
        <v>21</v>
      </c>
      <c r="J23" s="29">
        <f>H23/I23</f>
        <v>24.19047619047619</v>
      </c>
      <c r="K23" s="31">
        <v>3</v>
      </c>
      <c r="L23" s="52">
        <v>4</v>
      </c>
      <c r="M23" s="31">
        <v>197844</v>
      </c>
      <c r="N23" s="31">
        <v>14015</v>
      </c>
      <c r="O23" s="52">
        <f>M23/3.452</f>
        <v>57312.86210892237</v>
      </c>
      <c r="P23" s="55">
        <v>41320</v>
      </c>
      <c r="Q23" s="38" t="s">
        <v>77</v>
      </c>
      <c r="R23" s="15"/>
    </row>
    <row r="24" spans="1:18" ht="25.5" customHeight="1">
      <c r="A24" s="43">
        <f>A23+1</f>
        <v>19</v>
      </c>
      <c r="B24" s="49">
        <v>21</v>
      </c>
      <c r="C24" s="4" t="s">
        <v>81</v>
      </c>
      <c r="D24" s="32">
        <v>5228.2</v>
      </c>
      <c r="E24" s="52">
        <f>D24/3.452</f>
        <v>1514.542294322132</v>
      </c>
      <c r="F24" s="52">
        <v>2075</v>
      </c>
      <c r="G24" s="17">
        <f>(D24-F24)/F24</f>
        <v>1.5196144578313253</v>
      </c>
      <c r="H24" s="32">
        <v>456</v>
      </c>
      <c r="I24" s="31">
        <v>26</v>
      </c>
      <c r="J24" s="29">
        <f>H24/I24</f>
        <v>17.53846153846154</v>
      </c>
      <c r="K24" s="31">
        <v>5</v>
      </c>
      <c r="L24" s="52">
        <v>14</v>
      </c>
      <c r="M24" s="31">
        <v>675021.54</v>
      </c>
      <c r="N24" s="31">
        <v>53940</v>
      </c>
      <c r="O24" s="52">
        <f>M24/3.452</f>
        <v>195545.0579374276</v>
      </c>
      <c r="P24" s="54">
        <v>41243</v>
      </c>
      <c r="Q24" s="38" t="s">
        <v>82</v>
      </c>
      <c r="R24" s="15"/>
    </row>
    <row r="25" spans="1:18" ht="25.5" customHeight="1">
      <c r="A25" s="43">
        <f>A24+1</f>
        <v>20</v>
      </c>
      <c r="B25" s="49" t="s">
        <v>67</v>
      </c>
      <c r="C25" s="4" t="s">
        <v>5</v>
      </c>
      <c r="D25" s="32">
        <v>3609</v>
      </c>
      <c r="E25" s="52">
        <f>D25/3.452</f>
        <v>1045.4808806488993</v>
      </c>
      <c r="F25" s="52" t="s">
        <v>64</v>
      </c>
      <c r="G25" s="17" t="s">
        <v>36</v>
      </c>
      <c r="H25" s="32">
        <v>274</v>
      </c>
      <c r="I25" s="31">
        <v>4</v>
      </c>
      <c r="J25" s="29">
        <f>H25/I25</f>
        <v>68.5</v>
      </c>
      <c r="K25" s="31">
        <v>4</v>
      </c>
      <c r="L25" s="52" t="s">
        <v>69</v>
      </c>
      <c r="M25" s="31">
        <v>5554</v>
      </c>
      <c r="N25" s="31">
        <v>407</v>
      </c>
      <c r="O25" s="52">
        <f>M25/3.452</f>
        <v>1608.9223638470453</v>
      </c>
      <c r="P25" s="56" t="s">
        <v>68</v>
      </c>
      <c r="Q25" s="38" t="s">
        <v>9</v>
      </c>
      <c r="R25" s="15"/>
    </row>
    <row r="26" spans="1:17" ht="27" customHeight="1">
      <c r="A26" s="43"/>
      <c r="B26" s="49"/>
      <c r="C26" s="12" t="s">
        <v>28</v>
      </c>
      <c r="D26" s="13">
        <f>SUM(D16:D25)+D14</f>
        <v>885804.55</v>
      </c>
      <c r="E26" s="13">
        <f>SUM(E16:E25)+E14</f>
        <v>256606.18482039394</v>
      </c>
      <c r="F26" s="13">
        <v>731758.3</v>
      </c>
      <c r="G26" s="14">
        <f>(D26-F26)/F26</f>
        <v>0.21051520700209345</v>
      </c>
      <c r="H26" s="13">
        <f>SUM(H16:H25)+H14</f>
        <v>58035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17</v>
      </c>
      <c r="C28" s="4" t="s">
        <v>0</v>
      </c>
      <c r="D28" s="32">
        <v>2975</v>
      </c>
      <c r="E28" s="52">
        <f>D28/3.452</f>
        <v>861.8192352259559</v>
      </c>
      <c r="F28" s="52">
        <v>4735.5</v>
      </c>
      <c r="G28" s="17">
        <f>(D28-F28)/F28</f>
        <v>-0.37176644493717664</v>
      </c>
      <c r="H28" s="32">
        <v>283</v>
      </c>
      <c r="I28" s="31">
        <v>16</v>
      </c>
      <c r="J28" s="29">
        <f>H28/I28</f>
        <v>17.6875</v>
      </c>
      <c r="K28" s="31">
        <v>2</v>
      </c>
      <c r="L28" s="52">
        <v>4</v>
      </c>
      <c r="M28" s="31">
        <v>129381.1</v>
      </c>
      <c r="N28" s="31">
        <v>10030</v>
      </c>
      <c r="O28" s="52">
        <f>M28/3.452</f>
        <v>37480.04055619931</v>
      </c>
      <c r="P28" s="55">
        <v>41320</v>
      </c>
      <c r="Q28" s="38" t="s">
        <v>9</v>
      </c>
      <c r="R28" s="15"/>
    </row>
    <row r="29" spans="1:18" ht="25.5" customHeight="1">
      <c r="A29" s="43">
        <f>A28+1</f>
        <v>22</v>
      </c>
      <c r="B29" s="49">
        <v>24</v>
      </c>
      <c r="C29" s="4" t="s">
        <v>29</v>
      </c>
      <c r="D29" s="32">
        <v>2415</v>
      </c>
      <c r="E29" s="52">
        <f>D29/3.452</f>
        <v>699.5944380069525</v>
      </c>
      <c r="F29" s="52">
        <v>1216</v>
      </c>
      <c r="G29" s="17">
        <f>(D29-F29)/F29</f>
        <v>0.9860197368421053</v>
      </c>
      <c r="H29" s="32">
        <v>212</v>
      </c>
      <c r="I29" s="31">
        <v>24</v>
      </c>
      <c r="J29" s="29">
        <f>H29/I29</f>
        <v>8.833333333333334</v>
      </c>
      <c r="K29" s="31">
        <v>4</v>
      </c>
      <c r="L29" s="52">
        <v>7</v>
      </c>
      <c r="M29" s="31">
        <v>119984.3</v>
      </c>
      <c r="N29" s="31">
        <v>7985</v>
      </c>
      <c r="O29" s="52">
        <f>M29/3.452</f>
        <v>34757.908458864425</v>
      </c>
      <c r="P29" s="55">
        <v>41299</v>
      </c>
      <c r="Q29" s="38" t="s">
        <v>42</v>
      </c>
      <c r="R29" s="15"/>
    </row>
    <row r="30" spans="1:18" ht="25.5" customHeight="1">
      <c r="A30" s="43">
        <f>A29+1</f>
        <v>23</v>
      </c>
      <c r="B30" s="49">
        <v>20</v>
      </c>
      <c r="C30" s="4" t="s">
        <v>25</v>
      </c>
      <c r="D30" s="32">
        <v>1744</v>
      </c>
      <c r="E30" s="52">
        <f>D30/3.452</f>
        <v>505.2143684820394</v>
      </c>
      <c r="F30" s="52">
        <v>2534.5</v>
      </c>
      <c r="G30" s="17">
        <f>(D30-F30)/F30</f>
        <v>-0.3118958374432827</v>
      </c>
      <c r="H30" s="32">
        <v>156</v>
      </c>
      <c r="I30" s="31">
        <v>8</v>
      </c>
      <c r="J30" s="29">
        <f>H30/I30</f>
        <v>19.5</v>
      </c>
      <c r="K30" s="31">
        <v>2</v>
      </c>
      <c r="L30" s="52">
        <v>10</v>
      </c>
      <c r="M30" s="31">
        <v>307497.05</v>
      </c>
      <c r="N30" s="31">
        <v>22659</v>
      </c>
      <c r="O30" s="52">
        <f>M30/3.452</f>
        <v>89077.94032444959</v>
      </c>
      <c r="P30" s="55">
        <v>41278</v>
      </c>
      <c r="Q30" s="38" t="s">
        <v>23</v>
      </c>
      <c r="R30" s="15"/>
    </row>
    <row r="31" spans="1:18" ht="25.5" customHeight="1">
      <c r="A31" s="43">
        <f>A30+1</f>
        <v>24</v>
      </c>
      <c r="B31" s="49">
        <v>28</v>
      </c>
      <c r="C31" s="4" t="s">
        <v>78</v>
      </c>
      <c r="D31" s="32">
        <v>1192</v>
      </c>
      <c r="E31" s="52">
        <f>D31/3.452</f>
        <v>345.3070683661646</v>
      </c>
      <c r="F31" s="52">
        <v>346</v>
      </c>
      <c r="G31" s="17">
        <f>(D31-F31)/F31</f>
        <v>2.445086705202312</v>
      </c>
      <c r="H31" s="32">
        <v>98</v>
      </c>
      <c r="I31" s="31">
        <v>6</v>
      </c>
      <c r="J31" s="29">
        <f>H31/I31</f>
        <v>16.333333333333332</v>
      </c>
      <c r="K31" s="31">
        <v>1</v>
      </c>
      <c r="L31" s="52">
        <v>13</v>
      </c>
      <c r="M31" s="32">
        <v>177001.9</v>
      </c>
      <c r="N31" s="32">
        <v>12388</v>
      </c>
      <c r="O31" s="52">
        <f>M31/3.452</f>
        <v>51275.17381228273</v>
      </c>
      <c r="P31" s="54">
        <v>41257</v>
      </c>
      <c r="Q31" s="38" t="s">
        <v>79</v>
      </c>
      <c r="R31" s="15"/>
    </row>
    <row r="32" spans="1:18" ht="25.5" customHeight="1">
      <c r="A32" s="43">
        <f>A31+1</f>
        <v>25</v>
      </c>
      <c r="B32" s="49">
        <v>16</v>
      </c>
      <c r="C32" s="4" t="s">
        <v>48</v>
      </c>
      <c r="D32" s="32">
        <v>1027</v>
      </c>
      <c r="E32" s="52">
        <f>D32/3.452</f>
        <v>297.50869061413675</v>
      </c>
      <c r="F32" s="52">
        <v>5084.5</v>
      </c>
      <c r="G32" s="17">
        <f>(D32-F32)/F32</f>
        <v>-0.798013570655915</v>
      </c>
      <c r="H32" s="32">
        <v>83</v>
      </c>
      <c r="I32" s="31">
        <v>3</v>
      </c>
      <c r="J32" s="29">
        <f>H32/I32</f>
        <v>27.666666666666668</v>
      </c>
      <c r="K32" s="31">
        <v>1</v>
      </c>
      <c r="L32" s="52">
        <v>3</v>
      </c>
      <c r="M32" s="31">
        <v>24291.5</v>
      </c>
      <c r="N32" s="31">
        <v>1825</v>
      </c>
      <c r="O32" s="52">
        <f>M32/3.452</f>
        <v>7036.935110081113</v>
      </c>
      <c r="P32" s="55">
        <v>41330</v>
      </c>
      <c r="Q32" s="38" t="s">
        <v>16</v>
      </c>
      <c r="R32" s="15"/>
    </row>
    <row r="33" spans="1:18" ht="25.5" customHeight="1">
      <c r="A33" s="43">
        <f>A32+1</f>
        <v>26</v>
      </c>
      <c r="B33" s="49" t="s">
        <v>30</v>
      </c>
      <c r="C33" s="4" t="s">
        <v>31</v>
      </c>
      <c r="D33" s="32">
        <v>949</v>
      </c>
      <c r="E33" s="52">
        <f>D33/3.452</f>
        <v>274.9130938586327</v>
      </c>
      <c r="F33" s="52" t="s">
        <v>36</v>
      </c>
      <c r="G33" s="17" t="s">
        <v>36</v>
      </c>
      <c r="H33" s="32">
        <v>78</v>
      </c>
      <c r="I33" s="31">
        <v>3</v>
      </c>
      <c r="J33" s="29">
        <f>H33/I33</f>
        <v>26</v>
      </c>
      <c r="K33" s="31">
        <v>1</v>
      </c>
      <c r="L33" s="52"/>
      <c r="M33" s="31">
        <v>15760</v>
      </c>
      <c r="N33" s="31">
        <v>1298</v>
      </c>
      <c r="O33" s="52">
        <f>M33/3.452</f>
        <v>4565.469293163384</v>
      </c>
      <c r="P33" s="56">
        <v>41306</v>
      </c>
      <c r="Q33" s="38" t="s">
        <v>32</v>
      </c>
      <c r="R33" s="15"/>
    </row>
    <row r="34" spans="1:18" ht="25.5" customHeight="1">
      <c r="A34" s="43">
        <f>A33+1</f>
        <v>27</v>
      </c>
      <c r="B34" s="49">
        <v>29</v>
      </c>
      <c r="C34" s="4" t="s">
        <v>50</v>
      </c>
      <c r="D34" s="32">
        <v>902</v>
      </c>
      <c r="E34" s="52">
        <f>D34/3.452</f>
        <v>261.29779837775203</v>
      </c>
      <c r="F34" s="52">
        <v>228</v>
      </c>
      <c r="G34" s="17">
        <f>(D34-F34)/F34</f>
        <v>2.956140350877193</v>
      </c>
      <c r="H34" s="32">
        <v>68</v>
      </c>
      <c r="I34" s="31">
        <v>6</v>
      </c>
      <c r="J34" s="29">
        <f>H34/I34</f>
        <v>11.333333333333334</v>
      </c>
      <c r="K34" s="31">
        <v>1</v>
      </c>
      <c r="L34" s="52">
        <v>12</v>
      </c>
      <c r="M34" s="32">
        <v>14472</v>
      </c>
      <c r="N34" s="32">
        <v>1200</v>
      </c>
      <c r="O34" s="52">
        <f>M34/3.452</f>
        <v>4192.352259559676</v>
      </c>
      <c r="P34" s="55">
        <v>41264</v>
      </c>
      <c r="Q34" s="38" t="s">
        <v>51</v>
      </c>
      <c r="R34" s="15"/>
    </row>
    <row r="35" spans="1:18" ht="25.5" customHeight="1">
      <c r="A35" s="43">
        <f>A34+1</f>
        <v>28</v>
      </c>
      <c r="B35" s="49">
        <v>23</v>
      </c>
      <c r="C35" s="4" t="s">
        <v>71</v>
      </c>
      <c r="D35" s="32">
        <v>800</v>
      </c>
      <c r="E35" s="52">
        <f>D35/3.452</f>
        <v>231.7497103128621</v>
      </c>
      <c r="F35" s="52">
        <v>1458</v>
      </c>
      <c r="G35" s="17">
        <f>(D35-F35)/F35</f>
        <v>-0.4513031550068587</v>
      </c>
      <c r="H35" s="32">
        <v>72</v>
      </c>
      <c r="I35" s="31">
        <v>14</v>
      </c>
      <c r="J35" s="29">
        <f>H35/I35</f>
        <v>5.142857142857143</v>
      </c>
      <c r="K35" s="31">
        <v>1</v>
      </c>
      <c r="L35" s="52">
        <v>6</v>
      </c>
      <c r="M35" s="32">
        <v>220838.2</v>
      </c>
      <c r="N35" s="32">
        <v>15585</v>
      </c>
      <c r="O35" s="52">
        <f>M35/3.452</f>
        <v>63973.98609501738</v>
      </c>
      <c r="P35" s="55">
        <v>41306</v>
      </c>
      <c r="Q35" s="38" t="s">
        <v>42</v>
      </c>
      <c r="R35" s="15"/>
    </row>
    <row r="36" spans="1:18" ht="25.5" customHeight="1">
      <c r="A36" s="43">
        <f>A35+1</f>
        <v>29</v>
      </c>
      <c r="B36" s="49">
        <v>26</v>
      </c>
      <c r="C36" s="4" t="s">
        <v>49</v>
      </c>
      <c r="D36" s="32">
        <v>786</v>
      </c>
      <c r="E36" s="52">
        <f>D36/3.452</f>
        <v>227.69409038238703</v>
      </c>
      <c r="F36" s="52">
        <v>546</v>
      </c>
      <c r="G36" s="17">
        <f>(D36-F36)/F36</f>
        <v>0.43956043956043955</v>
      </c>
      <c r="H36" s="32">
        <v>58</v>
      </c>
      <c r="I36" s="31">
        <v>2</v>
      </c>
      <c r="J36" s="29">
        <f>H36/I36</f>
        <v>29</v>
      </c>
      <c r="K36" s="31">
        <v>3</v>
      </c>
      <c r="L36" s="52">
        <v>4</v>
      </c>
      <c r="M36" s="32">
        <v>13197</v>
      </c>
      <c r="N36" s="32">
        <v>1169</v>
      </c>
      <c r="O36" s="52">
        <f>M36/3.452</f>
        <v>3823.0011587485515</v>
      </c>
      <c r="P36" s="55">
        <v>41320</v>
      </c>
      <c r="Q36" s="38" t="s">
        <v>22</v>
      </c>
      <c r="R36" s="15"/>
    </row>
    <row r="37" spans="1:18" ht="25.5" customHeight="1">
      <c r="A37" s="43">
        <f>A36+1</f>
        <v>30</v>
      </c>
      <c r="B37" s="49">
        <v>27</v>
      </c>
      <c r="C37" s="4" t="s">
        <v>53</v>
      </c>
      <c r="D37" s="32">
        <v>526</v>
      </c>
      <c r="E37" s="52">
        <f>D37/3.452</f>
        <v>152.37543453070683</v>
      </c>
      <c r="F37" s="52">
        <v>382</v>
      </c>
      <c r="G37" s="17">
        <f>(D37-F37)/F37</f>
        <v>0.3769633507853403</v>
      </c>
      <c r="H37" s="32">
        <v>55</v>
      </c>
      <c r="I37" s="31">
        <v>6</v>
      </c>
      <c r="J37" s="29">
        <f>H37/I37</f>
        <v>9.166666666666666</v>
      </c>
      <c r="K37" s="31">
        <v>2</v>
      </c>
      <c r="L37" s="52">
        <v>9</v>
      </c>
      <c r="M37" s="31">
        <v>23476.5</v>
      </c>
      <c r="N37" s="31">
        <v>1830</v>
      </c>
      <c r="O37" s="52">
        <f>M37/3.452</f>
        <v>6800.840092699884</v>
      </c>
      <c r="P37" s="53">
        <v>41285</v>
      </c>
      <c r="Q37" s="38" t="s">
        <v>8</v>
      </c>
      <c r="R37" s="15"/>
    </row>
    <row r="38" spans="1:17" ht="27" customHeight="1">
      <c r="A38" s="43"/>
      <c r="B38" s="49"/>
      <c r="C38" s="12" t="s">
        <v>45</v>
      </c>
      <c r="D38" s="13">
        <f>SUM(D28:D37)+D26</f>
        <v>899120.55</v>
      </c>
      <c r="E38" s="13">
        <f>SUM(E28:E37)+E26</f>
        <v>260463.65874855153</v>
      </c>
      <c r="F38" s="13">
        <v>740606.3</v>
      </c>
      <c r="G38" s="14">
        <f>(D38-F38)/F38</f>
        <v>0.21403308343447794</v>
      </c>
      <c r="H38" s="13">
        <f>SUM(H28:H37)+H26</f>
        <v>59198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>
        <v>25</v>
      </c>
      <c r="C40" s="4" t="s">
        <v>73</v>
      </c>
      <c r="D40" s="32">
        <v>362</v>
      </c>
      <c r="E40" s="52">
        <f>D40/3.452</f>
        <v>104.8667439165701</v>
      </c>
      <c r="F40" s="52">
        <v>652</v>
      </c>
      <c r="G40" s="17">
        <f>(D40-F40)/F40</f>
        <v>-0.4447852760736196</v>
      </c>
      <c r="H40" s="32">
        <v>28</v>
      </c>
      <c r="I40" s="31">
        <v>1</v>
      </c>
      <c r="J40" s="29">
        <f>H40/I40</f>
        <v>28</v>
      </c>
      <c r="K40" s="31">
        <v>1</v>
      </c>
      <c r="L40" s="52">
        <v>6</v>
      </c>
      <c r="M40" s="31">
        <v>30594</v>
      </c>
      <c r="N40" s="31">
        <v>2036</v>
      </c>
      <c r="O40" s="52">
        <f>M40/3.452</f>
        <v>8862.68829663963</v>
      </c>
      <c r="P40" s="55">
        <v>41306</v>
      </c>
      <c r="Q40" s="38" t="s">
        <v>44</v>
      </c>
      <c r="R40" s="15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2013-03-18T14:33:57Z</dcterms:modified>
  <cp:category/>
  <cp:version/>
  <cp:contentType/>
  <cp:contentStatus/>
</cp:coreProperties>
</file>