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activeTab="0"/>
  </bookViews>
  <sheets>
    <sheet name="Gegužės 2 - 4 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<sst xmlns="http://schemas.openxmlformats.org/spreadsheetml/2006/main" count="84" uniqueCount="61">
  <si>
    <t>Žiūrovų lanko-mumo vidurkis</t>
  </si>
  <si>
    <t>Kopijų 
sk.</t>
  </si>
  <si>
    <t>Rodymo 
savaitė</t>
  </si>
  <si>
    <t>Nimfomanė. 1 dalis
(Nymphomaniac. Part I)</t>
  </si>
  <si>
    <t>Rio 2</t>
  </si>
  <si>
    <t xml:space="preserve">Gegužės 2 - 4 d. Lietuvos kino teatruose rodytų filmų top-30 </t>
  </si>
  <si>
    <t>Balandžio
25 - 27 d.
pajamos
(Lt)</t>
  </si>
  <si>
    <t>Gegužės
2 - 4 d.
pajamos
(Lt)</t>
  </si>
  <si>
    <t>Gegužės
2 - 4 d.
žiūrovų 
sk.</t>
  </si>
  <si>
    <t>Gegužės
2 - 4 d.
pajamos
(Eur)</t>
  </si>
  <si>
    <t>-</t>
  </si>
  <si>
    <t>IS</t>
  </si>
  <si>
    <t>Operacija "Riešutai"
(The Nut Job)</t>
  </si>
  <si>
    <t>Prior Entertainment</t>
  </si>
  <si>
    <t>Didis grožis
(La Grande belezza / The Great Beauty)</t>
  </si>
  <si>
    <t>Prior Entertainment</t>
  </si>
  <si>
    <t>Theatrical Film Distribution</t>
  </si>
  <si>
    <t>Gražuolė ir pabaisa
(La belle et la bête)</t>
  </si>
  <si>
    <t>Viešpatavimas
(Transcendence)</t>
  </si>
  <si>
    <t>Divergentė
(Divergent)</t>
  </si>
  <si>
    <t>\</t>
  </si>
  <si>
    <t>Yves Saint Laurent</t>
  </si>
  <si>
    <t>Bendros
pajamos
(Lt)</t>
  </si>
  <si>
    <t>Bendras
žiūrovų
sk.</t>
  </si>
  <si>
    <t>Bendros
pajamos
(Eur)</t>
  </si>
  <si>
    <t>VISO (top10):</t>
  </si>
  <si>
    <t>Theatrical Film Distribution /
20th Century Fox</t>
  </si>
  <si>
    <t>Top Film</t>
  </si>
  <si>
    <t>Kino kultas</t>
  </si>
  <si>
    <t>Viešbutis "Grand Budapest"
(Grand Budapest Hotel)</t>
  </si>
  <si>
    <t>Redirected / Už Lietuvą!
(Redirected)</t>
  </si>
  <si>
    <t>-</t>
  </si>
  <si>
    <t>Kita moteris
(The Other Woman)</t>
  </si>
  <si>
    <t>Išankstiniai seansai</t>
  </si>
  <si>
    <t>IS</t>
  </si>
  <si>
    <t>Filomena
(Philomena)</t>
  </si>
  <si>
    <t>Theatrical Film Distribution</t>
  </si>
  <si>
    <t>Aš tuoj grįšiu
(On My Way / Elle S’En Va)</t>
  </si>
  <si>
    <t>A-One Films</t>
  </si>
  <si>
    <t>VISO (top20):</t>
  </si>
  <si>
    <t>Nepaprastas žmogus-voras 2
(The Amazing Spider-Man 2)</t>
  </si>
  <si>
    <t>Okulus
(Oculus)</t>
  </si>
  <si>
    <t>Sabotažas
(Sabotage)</t>
  </si>
  <si>
    <t>Stebuklų namai
(House Of Magic)</t>
  </si>
  <si>
    <t>ACME Film /
Sony</t>
  </si>
  <si>
    <t>N</t>
  </si>
  <si>
    <t>Nimfomanė. 2 dalis
(Nymphomaniac. Part II)</t>
  </si>
  <si>
    <t>Garsų pasaulio įrašai</t>
  </si>
  <si>
    <t>Greitasis "Maskva-Rusija"
(Скорый "Москва-Россия" / Skoriy "Maskva-Rossiya")</t>
  </si>
  <si>
    <t xml:space="preserve">Platintojas </t>
  </si>
  <si>
    <t>Filmas</t>
  </si>
  <si>
    <t>Premjeros
data</t>
  </si>
  <si>
    <t>Pakitimas</t>
  </si>
  <si>
    <t>ACME Film</t>
  </si>
  <si>
    <t>Seansų
sk.</t>
  </si>
  <si>
    <t>\</t>
  </si>
  <si>
    <t>Ji
(Her)</t>
  </si>
  <si>
    <t>Nojaus laivas
(Noah)</t>
  </si>
  <si>
    <t>Forum Cinemas /
Paramount</t>
  </si>
  <si>
    <t>Trys dienos nužudyti
(3 Days To Kill)</t>
  </si>
  <si>
    <t>Incognito Films</t>
  </si>
</sst>
</file>

<file path=xl/styles.xml><?xml version="1.0" encoding="utf-8"?>
<styleSheet xmlns="http://schemas.openxmlformats.org/spreadsheetml/2006/main">
  <numFmts count="53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  <numFmt numFmtId="207" formatCode="#,##0.00\ &quot;Lt&quot;"/>
    <numFmt numFmtId="208" formatCode="0.00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YSL_Litva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Oculus_Litva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04_baland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ai\M&#279;nesiai\2013\201312_gruo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3DienosNuzudyti.ataskaita2014.05.02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4.04.25-05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Sausis"/>
      <sheetName val="Vasaris"/>
      <sheetName val="Kovas"/>
      <sheetName val="Baland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Sausis"/>
      <sheetName val="Vasaris"/>
      <sheetName val="Kovas"/>
      <sheetName val="Balandis"/>
      <sheetName val="Gegužė"/>
      <sheetName val="Birželis"/>
      <sheetName val="Liepa"/>
      <sheetName val="Rugpjūtis"/>
      <sheetName val="Rugsėjis"/>
      <sheetName val="Spalis"/>
      <sheetName val="Lapkritis"/>
      <sheetName val="Gruod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Alytus"/>
      <sheetName val="Marijampolė"/>
      <sheetName val="Garsas"/>
      <sheetName val="Tot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džio 25 - gegužės 1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6" width="10.710937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0.28125" style="6" bestFit="1" customWidth="1"/>
    <col min="14" max="14" width="9.28125" style="6" bestFit="1" customWidth="1"/>
    <col min="15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5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8"/>
      <c r="B3" s="29"/>
      <c r="C3" s="30" t="s">
        <v>50</v>
      </c>
      <c r="D3" s="30" t="s">
        <v>7</v>
      </c>
      <c r="E3" s="30" t="s">
        <v>9</v>
      </c>
      <c r="F3" s="30" t="s">
        <v>6</v>
      </c>
      <c r="G3" s="30" t="s">
        <v>52</v>
      </c>
      <c r="H3" s="30" t="s">
        <v>8</v>
      </c>
      <c r="I3" s="30" t="s">
        <v>54</v>
      </c>
      <c r="J3" s="30" t="s">
        <v>0</v>
      </c>
      <c r="K3" s="30" t="s">
        <v>1</v>
      </c>
      <c r="L3" s="30" t="s">
        <v>2</v>
      </c>
      <c r="M3" s="30" t="s">
        <v>22</v>
      </c>
      <c r="N3" s="30" t="s">
        <v>23</v>
      </c>
      <c r="O3" s="30" t="s">
        <v>24</v>
      </c>
      <c r="P3" s="30" t="s">
        <v>51</v>
      </c>
      <c r="Q3" s="31" t="s">
        <v>49</v>
      </c>
    </row>
    <row r="4" spans="1:17" ht="27.75" customHeight="1">
      <c r="A4" s="32">
        <v>1</v>
      </c>
      <c r="B4" s="41" t="s">
        <v>45</v>
      </c>
      <c r="C4" s="21" t="s">
        <v>32</v>
      </c>
      <c r="D4" s="22">
        <v>84344.7</v>
      </c>
      <c r="E4" s="36">
        <f>D4/3.452</f>
        <v>24433.574739281576</v>
      </c>
      <c r="F4" s="22" t="s">
        <v>10</v>
      </c>
      <c r="G4" s="23" t="s">
        <v>10</v>
      </c>
      <c r="H4" s="22">
        <v>5096</v>
      </c>
      <c r="I4" s="18">
        <v>100</v>
      </c>
      <c r="J4" s="8">
        <f>H4/I4</f>
        <v>50.96</v>
      </c>
      <c r="K4" s="18">
        <v>10</v>
      </c>
      <c r="L4" s="36">
        <v>1</v>
      </c>
      <c r="M4" s="22">
        <v>91320.7</v>
      </c>
      <c r="N4" s="22">
        <v>5544</v>
      </c>
      <c r="O4" s="36">
        <f>M4/3.452</f>
        <v>26454.432213209733</v>
      </c>
      <c r="P4" s="40">
        <v>41761</v>
      </c>
      <c r="Q4" s="38" t="s">
        <v>26</v>
      </c>
    </row>
    <row r="5" spans="1:17" ht="27.75" customHeight="1">
      <c r="A5" s="32">
        <f>A4+1</f>
        <v>2</v>
      </c>
      <c r="B5" s="35">
        <v>1</v>
      </c>
      <c r="C5" s="21" t="s">
        <v>4</v>
      </c>
      <c r="D5" s="22">
        <v>68691.76</v>
      </c>
      <c r="E5" s="36">
        <f>D5/3.452</f>
        <v>19899.11935110081</v>
      </c>
      <c r="F5" s="39">
        <v>84250.74</v>
      </c>
      <c r="G5" s="23">
        <f>(D5-F5)/F5</f>
        <v>-0.18467469840620995</v>
      </c>
      <c r="H5" s="22">
        <v>4865</v>
      </c>
      <c r="I5" s="18">
        <v>110</v>
      </c>
      <c r="J5" s="8">
        <f>H5/I5</f>
        <v>44.22727272727273</v>
      </c>
      <c r="K5" s="18">
        <v>19</v>
      </c>
      <c r="L5" s="36">
        <v>4</v>
      </c>
      <c r="M5" s="22">
        <v>1086842.31</v>
      </c>
      <c r="N5" s="22">
        <v>73995</v>
      </c>
      <c r="O5" s="36">
        <f>M5/3.452</f>
        <v>314844.2381228274</v>
      </c>
      <c r="P5" s="37">
        <v>41740</v>
      </c>
      <c r="Q5" s="38" t="s">
        <v>26</v>
      </c>
    </row>
    <row r="6" spans="1:17" ht="27.75" customHeight="1">
      <c r="A6" s="32">
        <f aca="true" t="shared" si="0" ref="A6:A13">A5+1</f>
        <v>3</v>
      </c>
      <c r="B6" s="35" t="s">
        <v>45</v>
      </c>
      <c r="C6" s="21" t="s">
        <v>18</v>
      </c>
      <c r="D6" s="22">
        <v>68084.5</v>
      </c>
      <c r="E6" s="36">
        <f>D6/3.452</f>
        <v>19723.203939745075</v>
      </c>
      <c r="F6" s="22" t="s">
        <v>10</v>
      </c>
      <c r="G6" s="23" t="s">
        <v>10</v>
      </c>
      <c r="H6" s="22">
        <v>4108</v>
      </c>
      <c r="I6" s="18">
        <v>104</v>
      </c>
      <c r="J6" s="8">
        <f>H6/I6</f>
        <v>39.5</v>
      </c>
      <c r="K6" s="18">
        <v>12</v>
      </c>
      <c r="L6" s="36">
        <v>1</v>
      </c>
      <c r="M6" s="22">
        <v>86740.5</v>
      </c>
      <c r="N6" s="22">
        <v>5216</v>
      </c>
      <c r="O6" s="36">
        <f>M6/3.452</f>
        <v>25127.60718424102</v>
      </c>
      <c r="P6" s="40">
        <v>41761</v>
      </c>
      <c r="Q6" s="38" t="s">
        <v>53</v>
      </c>
    </row>
    <row r="7" spans="1:17" ht="27.75" customHeight="1">
      <c r="A7" s="32">
        <f t="shared" si="0"/>
        <v>4</v>
      </c>
      <c r="B7" s="35">
        <v>3</v>
      </c>
      <c r="C7" s="21" t="s">
        <v>43</v>
      </c>
      <c r="D7" s="22">
        <v>51766.12</v>
      </c>
      <c r="E7" s="36">
        <f>D7/3.452</f>
        <v>14995.979142526072</v>
      </c>
      <c r="F7" s="22">
        <v>62913.3</v>
      </c>
      <c r="G7" s="23">
        <f>(D7-F7)/F7</f>
        <v>-0.17718320291575868</v>
      </c>
      <c r="H7" s="22">
        <v>3569</v>
      </c>
      <c r="I7" s="18">
        <v>103</v>
      </c>
      <c r="J7" s="8">
        <f>H7/I7</f>
        <v>34.650485436893206</v>
      </c>
      <c r="K7" s="18">
        <v>13</v>
      </c>
      <c r="L7" s="36">
        <v>2</v>
      </c>
      <c r="M7" s="22">
        <v>162180.92</v>
      </c>
      <c r="N7" s="22">
        <v>11441</v>
      </c>
      <c r="O7" s="36">
        <f>M7/3.452</f>
        <v>46981.72653534183</v>
      </c>
      <c r="P7" s="37">
        <v>41754</v>
      </c>
      <c r="Q7" s="38" t="s">
        <v>53</v>
      </c>
    </row>
    <row r="8" spans="1:17" ht="27.75" customHeight="1">
      <c r="A8" s="32">
        <f t="shared" si="0"/>
        <v>5</v>
      </c>
      <c r="B8" s="35">
        <v>2</v>
      </c>
      <c r="C8" s="21" t="s">
        <v>40</v>
      </c>
      <c r="D8" s="22">
        <v>36305.5</v>
      </c>
      <c r="E8" s="36">
        <f>D8/3.452</f>
        <v>10517.23638470452</v>
      </c>
      <c r="F8" s="22">
        <v>66990.6</v>
      </c>
      <c r="G8" s="23">
        <f>(D8-F8)/F8</f>
        <v>-0.4580508310121122</v>
      </c>
      <c r="H8" s="22">
        <v>1856</v>
      </c>
      <c r="I8" s="18">
        <v>81</v>
      </c>
      <c r="J8" s="8">
        <f>H8/I8</f>
        <v>22.91358024691358</v>
      </c>
      <c r="K8" s="18">
        <v>9</v>
      </c>
      <c r="L8" s="36">
        <v>2</v>
      </c>
      <c r="M8" s="22">
        <v>159021.6</v>
      </c>
      <c r="N8" s="22">
        <v>8671</v>
      </c>
      <c r="O8" s="36">
        <f>M8/3.452</f>
        <v>46066.51216685979</v>
      </c>
      <c r="P8" s="37">
        <v>41754</v>
      </c>
      <c r="Q8" s="38" t="s">
        <v>44</v>
      </c>
    </row>
    <row r="9" spans="1:17" ht="27.75" customHeight="1">
      <c r="A9" s="32">
        <f t="shared" si="0"/>
        <v>6</v>
      </c>
      <c r="B9" s="35">
        <v>4</v>
      </c>
      <c r="C9" s="21" t="s">
        <v>57</v>
      </c>
      <c r="D9" s="22">
        <v>25780</v>
      </c>
      <c r="E9" s="36">
        <f>D9/3.452</f>
        <v>7468.134414831981</v>
      </c>
      <c r="F9" s="22">
        <v>39746</v>
      </c>
      <c r="G9" s="23">
        <f>(D9-F9)/F9</f>
        <v>-0.3513812710713028</v>
      </c>
      <c r="H9" s="22">
        <v>1459</v>
      </c>
      <c r="I9" s="18">
        <v>46</v>
      </c>
      <c r="J9" s="8">
        <f>H9/I9</f>
        <v>31.717391304347824</v>
      </c>
      <c r="K9" s="18">
        <v>10</v>
      </c>
      <c r="L9" s="36">
        <v>3</v>
      </c>
      <c r="M9" s="22">
        <v>385382</v>
      </c>
      <c r="N9" s="22">
        <v>21817</v>
      </c>
      <c r="O9" s="36">
        <f>M9/3.452</f>
        <v>111640.20857473928</v>
      </c>
      <c r="P9" s="37">
        <v>41747</v>
      </c>
      <c r="Q9" s="38" t="s">
        <v>58</v>
      </c>
    </row>
    <row r="10" spans="1:17" ht="27.75" customHeight="1">
      <c r="A10" s="32">
        <f t="shared" si="0"/>
        <v>7</v>
      </c>
      <c r="B10" s="35" t="s">
        <v>45</v>
      </c>
      <c r="C10" s="21" t="s">
        <v>17</v>
      </c>
      <c r="D10" s="22">
        <v>19135.95</v>
      </c>
      <c r="E10" s="36">
        <f>D10/3.452</f>
        <v>5543.438586326767</v>
      </c>
      <c r="F10" s="22" t="s">
        <v>10</v>
      </c>
      <c r="G10" s="23" t="s">
        <v>10</v>
      </c>
      <c r="H10" s="22">
        <v>1233</v>
      </c>
      <c r="I10" s="18">
        <v>119</v>
      </c>
      <c r="J10" s="8">
        <f>H10/I10</f>
        <v>10.361344537815127</v>
      </c>
      <c r="K10" s="18">
        <v>12</v>
      </c>
      <c r="L10" s="36">
        <v>1</v>
      </c>
      <c r="M10" s="22">
        <v>19135.95</v>
      </c>
      <c r="N10" s="22">
        <v>1233</v>
      </c>
      <c r="O10" s="36">
        <f>M10/3.452</f>
        <v>5543.438586326767</v>
      </c>
      <c r="P10" s="40">
        <v>41761</v>
      </c>
      <c r="Q10" s="38" t="s">
        <v>16</v>
      </c>
    </row>
    <row r="11" spans="1:17" ht="27.75" customHeight="1">
      <c r="A11" s="32">
        <f t="shared" si="0"/>
        <v>8</v>
      </c>
      <c r="B11" s="35">
        <v>5</v>
      </c>
      <c r="C11" s="21" t="s">
        <v>41</v>
      </c>
      <c r="D11" s="22">
        <v>16630</v>
      </c>
      <c r="E11" s="36">
        <f>D11/3.452</f>
        <v>4817.497103128621</v>
      </c>
      <c r="F11" s="22">
        <v>25182.5</v>
      </c>
      <c r="G11" s="23">
        <f>(D11-F11)/F11</f>
        <v>-0.33962076839074756</v>
      </c>
      <c r="H11" s="22">
        <v>961</v>
      </c>
      <c r="I11" s="18">
        <v>33</v>
      </c>
      <c r="J11" s="8">
        <f>H11/I11</f>
        <v>29.12121212121212</v>
      </c>
      <c r="K11" s="18">
        <v>7</v>
      </c>
      <c r="L11" s="36">
        <v>2</v>
      </c>
      <c r="M11" s="22">
        <v>70877</v>
      </c>
      <c r="N11" s="22">
        <v>4440</v>
      </c>
      <c r="O11" s="36">
        <f>M11/3.452</f>
        <v>20532.15527230591</v>
      </c>
      <c r="P11" s="37">
        <v>41754</v>
      </c>
      <c r="Q11" s="38" t="s">
        <v>27</v>
      </c>
    </row>
    <row r="12" spans="1:17" ht="27.75" customHeight="1">
      <c r="A12" s="32">
        <f t="shared" si="0"/>
        <v>9</v>
      </c>
      <c r="B12" s="35">
        <v>6</v>
      </c>
      <c r="C12" s="21" t="s">
        <v>48</v>
      </c>
      <c r="D12" s="22">
        <v>12390</v>
      </c>
      <c r="E12" s="36">
        <f>D12/3.452</f>
        <v>3589.223638470452</v>
      </c>
      <c r="F12" s="22">
        <v>19410</v>
      </c>
      <c r="G12" s="23">
        <f>(D12-F12)/F12</f>
        <v>-0.3616692426584235</v>
      </c>
      <c r="H12" s="22">
        <v>708</v>
      </c>
      <c r="I12" s="18">
        <v>27</v>
      </c>
      <c r="J12" s="8">
        <f>H12/I12</f>
        <v>26.22222222222222</v>
      </c>
      <c r="K12" s="18">
        <v>6</v>
      </c>
      <c r="L12" s="36">
        <v>3</v>
      </c>
      <c r="M12" s="22">
        <v>103597</v>
      </c>
      <c r="N12" s="22">
        <v>6224</v>
      </c>
      <c r="O12" s="36">
        <f>M12/3.452</f>
        <v>30010.71842410197</v>
      </c>
      <c r="P12" s="37">
        <v>41747</v>
      </c>
      <c r="Q12" s="38" t="s">
        <v>47</v>
      </c>
    </row>
    <row r="13" spans="1:17" ht="27.75" customHeight="1">
      <c r="A13" s="32">
        <f t="shared" si="0"/>
        <v>10</v>
      </c>
      <c r="B13" s="35" t="s">
        <v>11</v>
      </c>
      <c r="C13" s="21" t="s">
        <v>12</v>
      </c>
      <c r="D13" s="22">
        <v>9328.81</v>
      </c>
      <c r="E13" s="36">
        <f>D13/3.452</f>
        <v>2702.4362688296637</v>
      </c>
      <c r="F13" s="22" t="s">
        <v>10</v>
      </c>
      <c r="G13" s="23" t="s">
        <v>10</v>
      </c>
      <c r="H13" s="22">
        <v>703</v>
      </c>
      <c r="I13" s="18">
        <v>21</v>
      </c>
      <c r="J13" s="8">
        <f>H13/I13</f>
        <v>33.476190476190474</v>
      </c>
      <c r="K13" s="18">
        <v>7</v>
      </c>
      <c r="L13" s="36" t="s">
        <v>34</v>
      </c>
      <c r="M13" s="22">
        <v>14363.81</v>
      </c>
      <c r="N13" s="22">
        <v>1055</v>
      </c>
      <c r="O13" s="36">
        <f>M13/3.452</f>
        <v>4161.01100811124</v>
      </c>
      <c r="P13" s="40" t="s">
        <v>33</v>
      </c>
      <c r="Q13" s="38" t="s">
        <v>13</v>
      </c>
    </row>
    <row r="14" spans="1:17" ht="15.75">
      <c r="A14" s="7"/>
      <c r="B14" s="7"/>
      <c r="C14" s="24" t="s">
        <v>25</v>
      </c>
      <c r="D14" s="10">
        <f>SUM(D4:D13)</f>
        <v>392457.34</v>
      </c>
      <c r="E14" s="10">
        <f>SUM(E4:E13)</f>
        <v>113689.84356894555</v>
      </c>
      <c r="F14" s="10">
        <v>330481.64</v>
      </c>
      <c r="G14" s="26">
        <f>(D14-F14)/F14</f>
        <v>0.18753144652755901</v>
      </c>
      <c r="H14" s="10">
        <f>SUM(H4:H13)</f>
        <v>24558</v>
      </c>
      <c r="I14" s="25"/>
      <c r="J14" s="11"/>
      <c r="K14" s="12"/>
      <c r="L14" s="11"/>
      <c r="M14" s="9"/>
      <c r="N14" s="9"/>
      <c r="O14" s="19"/>
      <c r="P14" s="20"/>
      <c r="Q14" s="33"/>
    </row>
    <row r="15" spans="1:17" ht="15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4"/>
    </row>
    <row r="16" spans="1:17" ht="27.75" customHeight="1">
      <c r="A16" s="32">
        <f>A13+1</f>
        <v>11</v>
      </c>
      <c r="B16" s="35">
        <v>10</v>
      </c>
      <c r="C16" s="21" t="s">
        <v>29</v>
      </c>
      <c r="D16" s="22">
        <v>6057</v>
      </c>
      <c r="E16" s="36">
        <f>D16/3.452</f>
        <v>1754.6349942062573</v>
      </c>
      <c r="F16" s="22">
        <v>4095</v>
      </c>
      <c r="G16" s="23">
        <f>(D16-F16)/F16</f>
        <v>0.47912087912087914</v>
      </c>
      <c r="H16" s="22">
        <v>346</v>
      </c>
      <c r="I16" s="18">
        <v>9</v>
      </c>
      <c r="J16" s="8">
        <f>H16/I16</f>
        <v>38.44444444444444</v>
      </c>
      <c r="K16" s="18">
        <v>2</v>
      </c>
      <c r="L16" s="36">
        <v>8</v>
      </c>
      <c r="M16" s="22">
        <v>378883.7</v>
      </c>
      <c r="N16" s="22">
        <v>24547</v>
      </c>
      <c r="O16" s="36">
        <f>M16/3.452</f>
        <v>109757.7346465817</v>
      </c>
      <c r="P16" s="37">
        <v>41712</v>
      </c>
      <c r="Q16" s="38" t="s">
        <v>26</v>
      </c>
    </row>
    <row r="17" spans="1:17" ht="27.75" customHeight="1">
      <c r="A17" s="32">
        <f>A16+1</f>
        <v>12</v>
      </c>
      <c r="B17" s="35">
        <v>11</v>
      </c>
      <c r="C17" s="21" t="s">
        <v>30</v>
      </c>
      <c r="D17" s="22">
        <v>4106</v>
      </c>
      <c r="E17" s="36">
        <f>D17/3.452</f>
        <v>1189.4553881807649</v>
      </c>
      <c r="F17" s="22">
        <v>3940</v>
      </c>
      <c r="G17" s="23">
        <f>(D17-F17)/F17</f>
        <v>0.04213197969543147</v>
      </c>
      <c r="H17" s="22">
        <v>215</v>
      </c>
      <c r="I17" s="18">
        <v>6</v>
      </c>
      <c r="J17" s="8">
        <f>H17/I17</f>
        <v>35.833333333333336</v>
      </c>
      <c r="K17" s="18">
        <v>2</v>
      </c>
      <c r="L17" s="36">
        <v>17</v>
      </c>
      <c r="M17" s="22">
        <v>4631366.66</v>
      </c>
      <c r="N17" s="22">
        <v>292052</v>
      </c>
      <c r="O17" s="36">
        <f>M17/3.452</f>
        <v>1341647.3522595598</v>
      </c>
      <c r="P17" s="37">
        <v>41649</v>
      </c>
      <c r="Q17" s="38" t="s">
        <v>28</v>
      </c>
    </row>
    <row r="18" spans="1:17" ht="27.75" customHeight="1">
      <c r="A18" s="32">
        <f aca="true" t="shared" si="1" ref="A18:A25">A17+1</f>
        <v>13</v>
      </c>
      <c r="B18" s="35">
        <v>7</v>
      </c>
      <c r="C18" s="21" t="s">
        <v>42</v>
      </c>
      <c r="D18" s="22">
        <v>3039</v>
      </c>
      <c r="E18" s="36">
        <f>D18/3.452</f>
        <v>880.359212050985</v>
      </c>
      <c r="F18" s="22">
        <v>15871</v>
      </c>
      <c r="G18" s="23">
        <f>(D18-F18)/F18</f>
        <v>-0.8085186818725978</v>
      </c>
      <c r="H18" s="22">
        <v>208</v>
      </c>
      <c r="I18" s="18">
        <v>24</v>
      </c>
      <c r="J18" s="8">
        <f>H18/I18</f>
        <v>8.666666666666666</v>
      </c>
      <c r="K18" s="18">
        <v>7</v>
      </c>
      <c r="L18" s="36">
        <v>2</v>
      </c>
      <c r="M18" s="22">
        <v>31273</v>
      </c>
      <c r="N18" s="22">
        <v>2133</v>
      </c>
      <c r="O18" s="36">
        <f>M18/3.452</f>
        <v>9059.385863267671</v>
      </c>
      <c r="P18" s="37">
        <v>41754</v>
      </c>
      <c r="Q18" s="38" t="s">
        <v>47</v>
      </c>
    </row>
    <row r="19" spans="1:17" ht="27.75" customHeight="1">
      <c r="A19" s="32">
        <f t="shared" si="1"/>
        <v>14</v>
      </c>
      <c r="B19" s="35">
        <v>8</v>
      </c>
      <c r="C19" s="21" t="s">
        <v>59</v>
      </c>
      <c r="D19" s="22">
        <v>2852</v>
      </c>
      <c r="E19" s="36">
        <f>D19/3.452</f>
        <v>826.1877172653534</v>
      </c>
      <c r="F19" s="22">
        <v>6341.5</v>
      </c>
      <c r="G19" s="23">
        <f>(D19-F19)/F19</f>
        <v>-0.5502641330915399</v>
      </c>
      <c r="H19" s="22">
        <v>153</v>
      </c>
      <c r="I19" s="18">
        <v>6</v>
      </c>
      <c r="J19" s="8">
        <f>H19/I19</f>
        <v>25.5</v>
      </c>
      <c r="K19" s="18">
        <v>2</v>
      </c>
      <c r="L19" s="36">
        <v>4</v>
      </c>
      <c r="M19" s="22">
        <v>111472.5</v>
      </c>
      <c r="N19" s="22">
        <v>7253</v>
      </c>
      <c r="O19" s="36">
        <f>M19/3.452</f>
        <v>32292.14947856315</v>
      </c>
      <c r="P19" s="37">
        <v>41740</v>
      </c>
      <c r="Q19" s="38" t="s">
        <v>60</v>
      </c>
    </row>
    <row r="20" spans="1:17" ht="27.75" customHeight="1">
      <c r="A20" s="32">
        <f t="shared" si="1"/>
        <v>15</v>
      </c>
      <c r="B20" s="35">
        <v>12</v>
      </c>
      <c r="C20" s="21" t="s">
        <v>19</v>
      </c>
      <c r="D20" s="22">
        <v>2412</v>
      </c>
      <c r="E20" s="36">
        <f>D20/3.452</f>
        <v>698.7253765932793</v>
      </c>
      <c r="F20" s="22">
        <v>3229.5</v>
      </c>
      <c r="G20" s="23">
        <f>(D20-F20)/F20</f>
        <v>-0.25313516024152344</v>
      </c>
      <c r="H20" s="22">
        <v>133</v>
      </c>
      <c r="I20" s="18">
        <v>6</v>
      </c>
      <c r="J20" s="8">
        <f>H20/I20</f>
        <v>22.166666666666668</v>
      </c>
      <c r="K20" s="18">
        <v>1</v>
      </c>
      <c r="L20" s="36">
        <v>6</v>
      </c>
      <c r="M20" s="22">
        <v>244976</v>
      </c>
      <c r="N20" s="22">
        <v>16905</v>
      </c>
      <c r="O20" s="36">
        <f>M20/3.452</f>
        <v>70966.39629200463</v>
      </c>
      <c r="P20" s="37">
        <v>41716</v>
      </c>
      <c r="Q20" s="38" t="s">
        <v>53</v>
      </c>
    </row>
    <row r="21" spans="1:17" ht="27.75" customHeight="1">
      <c r="A21" s="32">
        <f t="shared" si="1"/>
        <v>16</v>
      </c>
      <c r="B21" s="35">
        <v>9</v>
      </c>
      <c r="C21" s="21" t="s">
        <v>46</v>
      </c>
      <c r="D21" s="22">
        <v>1341</v>
      </c>
      <c r="E21" s="36">
        <f>D21/3.452</f>
        <v>388.47045191193513</v>
      </c>
      <c r="F21" s="22">
        <v>5681</v>
      </c>
      <c r="G21" s="23">
        <f>(D21-F21)/F21</f>
        <v>-0.7639500088012674</v>
      </c>
      <c r="H21" s="22">
        <v>92</v>
      </c>
      <c r="I21" s="18">
        <v>6</v>
      </c>
      <c r="J21" s="8">
        <f>H21/I21</f>
        <v>15.333333333333334</v>
      </c>
      <c r="K21" s="18">
        <v>3</v>
      </c>
      <c r="L21" s="36">
        <v>3</v>
      </c>
      <c r="M21" s="22">
        <v>37564</v>
      </c>
      <c r="N21" s="22">
        <v>2451</v>
      </c>
      <c r="O21" s="36">
        <f>M21/3.452</f>
        <v>10881.807647740441</v>
      </c>
      <c r="P21" s="37">
        <v>41747</v>
      </c>
      <c r="Q21" s="38" t="s">
        <v>53</v>
      </c>
    </row>
    <row r="22" spans="1:17" ht="27.75" customHeight="1">
      <c r="A22" s="32">
        <f t="shared" si="1"/>
        <v>17</v>
      </c>
      <c r="B22" s="35">
        <v>18</v>
      </c>
      <c r="C22" s="21" t="s">
        <v>21</v>
      </c>
      <c r="D22" s="22">
        <v>838</v>
      </c>
      <c r="E22" s="36">
        <f>D22/3.452</f>
        <v>242.75782155272307</v>
      </c>
      <c r="F22" s="22">
        <v>407</v>
      </c>
      <c r="G22" s="23">
        <f>(D22-F22)/F22</f>
        <v>1.058968058968059</v>
      </c>
      <c r="H22" s="22">
        <v>62</v>
      </c>
      <c r="I22" s="18">
        <v>5</v>
      </c>
      <c r="J22" s="8">
        <f>H22/I22</f>
        <v>12.4</v>
      </c>
      <c r="K22" s="18">
        <v>2</v>
      </c>
      <c r="L22" s="36">
        <v>7</v>
      </c>
      <c r="M22" s="22">
        <v>10964</v>
      </c>
      <c r="N22" s="22">
        <v>899</v>
      </c>
      <c r="O22" s="36">
        <f>M22/3.452</f>
        <v>3176.1297798377755</v>
      </c>
      <c r="P22" s="37">
        <v>41719</v>
      </c>
      <c r="Q22" s="38" t="s">
        <v>27</v>
      </c>
    </row>
    <row r="23" spans="1:17" ht="27.75" customHeight="1">
      <c r="A23" s="32">
        <f t="shared" si="1"/>
        <v>18</v>
      </c>
      <c r="B23" s="35">
        <v>17</v>
      </c>
      <c r="C23" s="21" t="s">
        <v>35</v>
      </c>
      <c r="D23" s="22">
        <v>525</v>
      </c>
      <c r="E23" s="36">
        <f>D23/3.452</f>
        <v>152.08574739281576</v>
      </c>
      <c r="F23" s="22">
        <v>696</v>
      </c>
      <c r="G23" s="23">
        <f>(D23-F23)/F23</f>
        <v>-0.24568965517241378</v>
      </c>
      <c r="H23" s="22">
        <v>39</v>
      </c>
      <c r="I23" s="18">
        <v>4</v>
      </c>
      <c r="J23" s="8">
        <f>H23/I23</f>
        <v>9.75</v>
      </c>
      <c r="K23" s="18">
        <v>2</v>
      </c>
      <c r="L23" s="36">
        <v>6</v>
      </c>
      <c r="M23" s="22">
        <v>55155.5</v>
      </c>
      <c r="N23" s="22">
        <v>4099</v>
      </c>
      <c r="O23" s="36">
        <f>M23/3.452</f>
        <v>15977.838933951332</v>
      </c>
      <c r="P23" s="37">
        <v>41726</v>
      </c>
      <c r="Q23" s="38" t="s">
        <v>36</v>
      </c>
    </row>
    <row r="24" spans="1:17" ht="27.75" customHeight="1">
      <c r="A24" s="32">
        <f t="shared" si="1"/>
        <v>19</v>
      </c>
      <c r="B24" s="35">
        <v>16</v>
      </c>
      <c r="C24" s="21" t="s">
        <v>56</v>
      </c>
      <c r="D24" s="22">
        <v>721</v>
      </c>
      <c r="E24" s="36">
        <f>D24/3.452</f>
        <v>208.86442641946698</v>
      </c>
      <c r="F24" s="39">
        <v>883</v>
      </c>
      <c r="G24" s="23">
        <f>(D24-F24)/F24</f>
        <v>-0.18346545866364666</v>
      </c>
      <c r="H24" s="22">
        <v>50</v>
      </c>
      <c r="I24" s="18">
        <v>3</v>
      </c>
      <c r="J24" s="8">
        <f>H24/I24</f>
        <v>16.666666666666668</v>
      </c>
      <c r="K24" s="18">
        <v>1</v>
      </c>
      <c r="L24" s="36">
        <v>4</v>
      </c>
      <c r="M24" s="22">
        <v>42285.6</v>
      </c>
      <c r="N24" s="22">
        <v>2955</v>
      </c>
      <c r="O24" s="36">
        <f>M24/3.452</f>
        <v>12249.594438006952</v>
      </c>
      <c r="P24" s="37">
        <v>41740</v>
      </c>
      <c r="Q24" s="38" t="s">
        <v>53</v>
      </c>
    </row>
    <row r="25" spans="1:17" ht="27.75" customHeight="1">
      <c r="A25" s="32">
        <f t="shared" si="1"/>
        <v>20</v>
      </c>
      <c r="B25" s="35">
        <v>20</v>
      </c>
      <c r="C25" s="21" t="s">
        <v>3</v>
      </c>
      <c r="D25" s="22">
        <v>382</v>
      </c>
      <c r="E25" s="36">
        <f>D25/3.452</f>
        <v>110.66048667439166</v>
      </c>
      <c r="F25" s="22">
        <v>312</v>
      </c>
      <c r="G25" s="23">
        <f>(D25-F25)/F25</f>
        <v>0.22435897435897437</v>
      </c>
      <c r="H25" s="22">
        <v>35</v>
      </c>
      <c r="I25" s="18">
        <v>1</v>
      </c>
      <c r="J25" s="8">
        <f>H25/I25</f>
        <v>35</v>
      </c>
      <c r="K25" s="18">
        <v>1</v>
      </c>
      <c r="L25" s="36">
        <v>5</v>
      </c>
      <c r="M25" s="22">
        <v>179752.2</v>
      </c>
      <c r="N25" s="22">
        <v>12773</v>
      </c>
      <c r="O25" s="36">
        <f>M25/3.452</f>
        <v>52071.90034762457</v>
      </c>
      <c r="P25" s="37">
        <v>41733</v>
      </c>
      <c r="Q25" s="38" t="s">
        <v>53</v>
      </c>
    </row>
    <row r="26" spans="1:17" ht="15.75">
      <c r="A26" s="32"/>
      <c r="B26" s="7"/>
      <c r="C26" s="24" t="s">
        <v>39</v>
      </c>
      <c r="D26" s="10">
        <f>SUM(D16:D25)+D14</f>
        <v>414730.34</v>
      </c>
      <c r="E26" s="10">
        <f>SUM(E16:E25)+E14</f>
        <v>120142.04519119352</v>
      </c>
      <c r="F26" s="10">
        <v>344664.14</v>
      </c>
      <c r="G26" s="26">
        <f>(D26-F26)/F26</f>
        <v>0.20328833745222236</v>
      </c>
      <c r="H26" s="10">
        <f>SUM(H16:H25)+H14</f>
        <v>25891</v>
      </c>
      <c r="I26" s="25"/>
      <c r="J26" s="8"/>
      <c r="K26" s="12"/>
      <c r="L26" s="11"/>
      <c r="M26" s="9"/>
      <c r="N26" s="9"/>
      <c r="O26" s="36"/>
      <c r="P26" s="20"/>
      <c r="Q26" s="33"/>
    </row>
    <row r="27" spans="1:17" ht="15.75">
      <c r="A27" s="13"/>
      <c r="B27" s="13"/>
      <c r="C27" s="27"/>
      <c r="D27" s="14" t="s">
        <v>55</v>
      </c>
      <c r="E27" s="15"/>
      <c r="F27" s="14" t="s">
        <v>20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4"/>
    </row>
    <row r="28" spans="1:17" ht="27.75" customHeight="1">
      <c r="A28" s="32">
        <f>A25+1</f>
        <v>21</v>
      </c>
      <c r="B28" s="35" t="s">
        <v>31</v>
      </c>
      <c r="C28" s="21" t="s">
        <v>14</v>
      </c>
      <c r="D28" s="22">
        <v>144</v>
      </c>
      <c r="E28" s="36">
        <f>D28/3.452</f>
        <v>41.71494785631518</v>
      </c>
      <c r="F28" s="22" t="s">
        <v>10</v>
      </c>
      <c r="G28" s="23" t="s">
        <v>10</v>
      </c>
      <c r="H28" s="22">
        <v>9</v>
      </c>
      <c r="I28" s="18">
        <v>2</v>
      </c>
      <c r="J28" s="8">
        <f>H28/I28</f>
        <v>4.5</v>
      </c>
      <c r="K28" s="18">
        <v>1</v>
      </c>
      <c r="L28" s="36"/>
      <c r="M28" s="22">
        <v>211250</v>
      </c>
      <c r="N28" s="22">
        <v>14571</v>
      </c>
      <c r="O28" s="36">
        <f>M28/3.452</f>
        <v>61196.40787949015</v>
      </c>
      <c r="P28" s="40">
        <v>41551</v>
      </c>
      <c r="Q28" s="38" t="s">
        <v>15</v>
      </c>
    </row>
    <row r="29" spans="1:17" ht="27.75" customHeight="1">
      <c r="A29" s="32">
        <f>A28+1</f>
        <v>22</v>
      </c>
      <c r="B29" s="35">
        <v>23</v>
      </c>
      <c r="C29" s="21" t="s">
        <v>37</v>
      </c>
      <c r="D29" s="22">
        <v>96</v>
      </c>
      <c r="E29" s="36">
        <f>D29/3.452</f>
        <v>27.809965237543455</v>
      </c>
      <c r="F29" s="22">
        <v>10</v>
      </c>
      <c r="G29" s="23">
        <f>(D29-F29)/F29</f>
        <v>8.6</v>
      </c>
      <c r="H29" s="22">
        <v>6</v>
      </c>
      <c r="I29" s="18">
        <v>1</v>
      </c>
      <c r="J29" s="8">
        <f>H29/I29</f>
        <v>6</v>
      </c>
      <c r="K29" s="18">
        <v>1</v>
      </c>
      <c r="L29" s="36">
        <v>20</v>
      </c>
      <c r="M29" s="22">
        <v>17779</v>
      </c>
      <c r="N29" s="22">
        <v>1449</v>
      </c>
      <c r="O29" s="36">
        <f>M29/3.452</f>
        <v>5150.347624565469</v>
      </c>
      <c r="P29" s="40">
        <v>41628</v>
      </c>
      <c r="Q29" s="38" t="s">
        <v>38</v>
      </c>
    </row>
    <row r="30" spans="1:17" ht="15.75">
      <c r="A30" s="32"/>
      <c r="B30" s="7"/>
      <c r="C30" s="24" t="s">
        <v>39</v>
      </c>
      <c r="D30" s="10">
        <f>SUM(D28:D29)+D26</f>
        <v>414970.34</v>
      </c>
      <c r="E30" s="10">
        <f>SUM(E28:E29)+E26</f>
        <v>120211.57010428738</v>
      </c>
      <c r="F30" s="10">
        <v>345070.14</v>
      </c>
      <c r="G30" s="26">
        <f>(D30-F30)/F30</f>
        <v>0.20256809238840548</v>
      </c>
      <c r="H30" s="10">
        <f>SUM(H28:H29)+H26</f>
        <v>25906</v>
      </c>
      <c r="I30" s="25"/>
      <c r="J30" s="8"/>
      <c r="K30" s="12"/>
      <c r="L30" s="11"/>
      <c r="M30" s="9"/>
      <c r="N30" s="9"/>
      <c r="O30" s="36"/>
      <c r="P30" s="20"/>
      <c r="Q30" s="33"/>
    </row>
    <row r="31" spans="1:17" ht="15.75">
      <c r="A31" s="13"/>
      <c r="B31" s="13"/>
      <c r="C31" s="27"/>
      <c r="D31" s="14" t="s">
        <v>55</v>
      </c>
      <c r="E31" s="15"/>
      <c r="F31" s="14" t="s">
        <v>20</v>
      </c>
      <c r="G31" s="15"/>
      <c r="H31" s="14"/>
      <c r="I31" s="15"/>
      <c r="J31" s="16"/>
      <c r="K31" s="15"/>
      <c r="L31" s="16"/>
      <c r="M31" s="15"/>
      <c r="N31" s="15"/>
      <c r="O31" s="15"/>
      <c r="P31" s="17"/>
      <c r="Q31" s="34"/>
    </row>
    <row r="32" ht="15.7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2014-05-05T10:29:40Z</dcterms:modified>
  <cp:category/>
  <cp:version/>
  <cp:contentType/>
  <cp:contentStatus/>
</cp:coreProperties>
</file>