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020" windowWidth="25500" windowHeight="7120" activeTab="0"/>
  </bookViews>
  <sheets>
    <sheet name="Birželio 6 - 8 d.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<sst xmlns="http://schemas.openxmlformats.org/spreadsheetml/2006/main" count="86" uniqueCount="66">
  <si>
    <t>Turbo</t>
  </si>
  <si>
    <t>Sparnai
(Planes)</t>
  </si>
  <si>
    <t>Forum Cinemas /
WDSMPI</t>
  </si>
  <si>
    <t>Operacija "Riešutai"
(The Nut Job)</t>
  </si>
  <si>
    <t>Prior Entertainment</t>
  </si>
  <si>
    <t>Didis grožis
(La Grande belezza / The Great Beauty)</t>
  </si>
  <si>
    <t>Prior Entertainment</t>
  </si>
  <si>
    <t>Theatrical Film Distribution</t>
  </si>
  <si>
    <t>Piktadarės istorija
(Maleficent)</t>
  </si>
  <si>
    <t>Šimtas kelių iki grabo lentos
(A Million Ways to Die in the West)</t>
  </si>
  <si>
    <t>Ties riba į rytojų
(Edge of Tomorrow)</t>
  </si>
  <si>
    <t>Monako princesė
(Grace of Monaco)</t>
  </si>
  <si>
    <t>Monstrų universitetas
(Monsters University)</t>
  </si>
  <si>
    <t>Forum Cinemas /
WDSMPI</t>
  </si>
  <si>
    <t>Gražuolė ir pabaisa
(La belle et la bête)</t>
  </si>
  <si>
    <t>\</t>
  </si>
  <si>
    <t>Bendros
pajamos
(Lt)</t>
  </si>
  <si>
    <t>Bendras
žiūrovų
sk.</t>
  </si>
  <si>
    <t>Bendros
pajamos
(Eur)</t>
  </si>
  <si>
    <t>VISO (top10):</t>
  </si>
  <si>
    <t>Theatrical Film Distribution /
20th Century Fox</t>
  </si>
  <si>
    <t xml:space="preserve">Birželio 6 - 8 d. Lietuvos kino teatruose rodytų filmų top-30 </t>
  </si>
  <si>
    <t>Birželio
6 - 8 d.
pajamos
(Lt)</t>
  </si>
  <si>
    <t>Birželio
6 - 8 d.
pajamos
(Eur)</t>
  </si>
  <si>
    <t>Gegužės 30 -
birželio 1 d.
pajamos
(Lt)</t>
  </si>
  <si>
    <t>Birželio
6 - 8 d.
žiūrovų 
sk.</t>
  </si>
  <si>
    <t>-</t>
  </si>
  <si>
    <t>-</t>
  </si>
  <si>
    <t>Kartą Niujorke
(The Immigrant)</t>
  </si>
  <si>
    <t>Viešbutis "Grand Budapest"
(Grand Budapest Hotel)</t>
  </si>
  <si>
    <t>A-One Films</t>
  </si>
  <si>
    <t>VISO (top20):</t>
  </si>
  <si>
    <t>Meškų žemė 3D
(Land Of The Bears 3D)</t>
  </si>
  <si>
    <t>Incognito Films</t>
  </si>
  <si>
    <t>Mona</t>
  </si>
  <si>
    <t>Iksmenai: praėjusios ateities dienos
(X-Men: Days of Future Past)</t>
  </si>
  <si>
    <t>Šeimos albumas: rugpjūtis
(August: Osage County)</t>
  </si>
  <si>
    <t>ACME Film /
Sony</t>
  </si>
  <si>
    <t>Stebuklų namai
(House Of Magic)</t>
  </si>
  <si>
    <t>N</t>
  </si>
  <si>
    <t>Garsų pasaulio įrašai</t>
  </si>
  <si>
    <t xml:space="preserve">Platintojas </t>
  </si>
  <si>
    <t>Filmas</t>
  </si>
  <si>
    <t>Premjeros
data</t>
  </si>
  <si>
    <t>Pakitimas</t>
  </si>
  <si>
    <t>ACME Film</t>
  </si>
  <si>
    <t>Seansų
sk.</t>
  </si>
  <si>
    <t>\</t>
  </si>
  <si>
    <t>Godzila
(Godzilla)</t>
  </si>
  <si>
    <t>ACME Film</t>
  </si>
  <si>
    <t>ACME Film /
Warner Bros.</t>
  </si>
  <si>
    <t>Nojaus laivas
(Noah)</t>
  </si>
  <si>
    <t>Forum Cinemas /
Paramount</t>
  </si>
  <si>
    <t>-</t>
  </si>
  <si>
    <t>Vestuvių čempionatas
(Family United)</t>
  </si>
  <si>
    <t>Kaimynai
(Neighbors)</t>
  </si>
  <si>
    <t>Forum Cinemas /
Universal</t>
  </si>
  <si>
    <t>Forum Cinemas /
WDSMPI</t>
  </si>
  <si>
    <t>Virtuvė Paryžiuje
(Kухня в Париже / Kitchen in Paris)</t>
  </si>
  <si>
    <t>Olis ir piratų lobis
(Dive Olly Dive and the Pirate Treasure)</t>
  </si>
  <si>
    <t>Theatrical Film Distribution</t>
  </si>
  <si>
    <t>VISO (top30):</t>
  </si>
  <si>
    <t>Žiūrovų lanko-mumo vidurkis</t>
  </si>
  <si>
    <t>Kopijų 
sk.</t>
  </si>
  <si>
    <t>Rodymo 
savaitė</t>
  </si>
  <si>
    <t>Rio 2</t>
  </si>
</sst>
</file>

<file path=xl/styles.xml><?xml version="1.0" encoding="utf-8"?>
<styleSheet xmlns="http://schemas.openxmlformats.org/spreadsheetml/2006/main">
  <numFmts count="53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[$-409]dddd\,\ mmmm\ dd\,\ yyyy"/>
    <numFmt numFmtId="198" formatCode="yyyy\.mm\.dd;@"/>
    <numFmt numFmtId="199" formatCode="yyyy/mm/dd;@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yyyy/mm/dd"/>
    <numFmt numFmtId="206" formatCode="#,##0\ &quot;Lt&quot;"/>
    <numFmt numFmtId="207" formatCode="#,##0.00\ &quot;Lt&quot;"/>
    <numFmt numFmtId="208" formatCode="#,##0"/>
  </numFmts>
  <fonts count="28">
    <font>
      <sz val="10"/>
      <name val="Arial"/>
      <family val="2"/>
    </font>
    <font>
      <b/>
      <sz val="16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10"/>
      <color indexed="8"/>
      <name val="Verdana"/>
      <family val="0"/>
    </font>
    <font>
      <b/>
      <i/>
      <sz val="10"/>
      <name val="Verdana"/>
      <family val="0"/>
    </font>
    <font>
      <b/>
      <sz val="10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2" borderId="1" applyNumberFormat="0" applyAlignment="0" applyProtection="0"/>
    <xf numFmtId="0" fontId="14" fillId="1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8" borderId="0" applyNumberFormat="0" applyBorder="0" applyAlignment="0" applyProtection="0"/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vertical="justify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" fontId="7" fillId="17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/>
    </xf>
    <xf numFmtId="3" fontId="3" fillId="18" borderId="10" xfId="0" applyNumberFormat="1" applyFont="1" applyFill="1" applyBorder="1" applyAlignment="1">
      <alignment/>
    </xf>
    <xf numFmtId="0" fontId="3" fillId="18" borderId="10" xfId="0" applyFont="1" applyFill="1" applyBorder="1" applyAlignment="1">
      <alignment/>
    </xf>
    <xf numFmtId="1" fontId="3" fillId="18" borderId="10" xfId="0" applyNumberFormat="1" applyFont="1" applyFill="1" applyBorder="1" applyAlignment="1">
      <alignment/>
    </xf>
    <xf numFmtId="198" fontId="3" fillId="18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 wrapText="1"/>
    </xf>
    <xf numFmtId="3" fontId="3" fillId="2" borderId="10" xfId="0" applyNumberFormat="1" applyFont="1" applyFill="1" applyBorder="1" applyAlignment="1" applyProtection="1">
      <alignment horizontal="center" vertical="center" wrapText="1"/>
      <protection/>
    </xf>
    <xf numFmtId="10" fontId="7" fillId="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0" fontId="9" fillId="2" borderId="10" xfId="0" applyNumberFormat="1" applyFont="1" applyFill="1" applyBorder="1" applyAlignment="1">
      <alignment horizontal="center" vertical="center"/>
    </xf>
    <xf numFmtId="49" fontId="3" fillId="18" borderId="10" xfId="0" applyNumberFormat="1" applyFont="1" applyFill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18" borderId="15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center" vertical="center"/>
    </xf>
    <xf numFmtId="198" fontId="7" fillId="0" borderId="1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198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.05.30-06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gužės 30 - birželio 5 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421875" style="6" customWidth="1"/>
    <col min="2" max="2" width="4.140625" style="6" customWidth="1"/>
    <col min="3" max="3" width="47.7109375" style="6" bestFit="1" customWidth="1"/>
    <col min="4" max="6" width="14.00390625" style="6" bestFit="1" customWidth="1"/>
    <col min="7" max="7" width="10.8515625" style="6" bestFit="1" customWidth="1"/>
    <col min="8" max="8" width="14.00390625" style="6" customWidth="1"/>
    <col min="9" max="9" width="8.28125" style="6" customWidth="1"/>
    <col min="10" max="10" width="8.8515625" style="6" customWidth="1"/>
    <col min="11" max="11" width="7.7109375" style="6" bestFit="1" customWidth="1"/>
    <col min="12" max="12" width="9.140625" style="6" customWidth="1"/>
    <col min="13" max="15" width="10.28125" style="6" bestFit="1" customWidth="1"/>
    <col min="16" max="16" width="13.421875" style="6" customWidth="1"/>
    <col min="17" max="17" width="25.7109375" style="6" bestFit="1" customWidth="1"/>
    <col min="18" max="16384" width="8.7109375" style="6" customWidth="1"/>
  </cols>
  <sheetData>
    <row r="1" spans="1:10" ht="19.5">
      <c r="A1" s="1" t="s">
        <v>21</v>
      </c>
      <c r="B1" s="2"/>
      <c r="C1" s="2"/>
      <c r="D1" s="3"/>
      <c r="E1" s="3"/>
      <c r="F1" s="3"/>
      <c r="G1" s="2"/>
      <c r="H1" s="4"/>
      <c r="I1" s="5"/>
      <c r="J1" s="4"/>
    </row>
    <row r="2" ht="13.5" thickBot="1"/>
    <row r="3" spans="1:17" ht="57" customHeight="1">
      <c r="A3" s="28"/>
      <c r="B3" s="29"/>
      <c r="C3" s="30" t="s">
        <v>42</v>
      </c>
      <c r="D3" s="30" t="s">
        <v>22</v>
      </c>
      <c r="E3" s="30" t="s">
        <v>23</v>
      </c>
      <c r="F3" s="30" t="s">
        <v>24</v>
      </c>
      <c r="G3" s="30" t="s">
        <v>44</v>
      </c>
      <c r="H3" s="30" t="s">
        <v>25</v>
      </c>
      <c r="I3" s="30" t="s">
        <v>46</v>
      </c>
      <c r="J3" s="30" t="s">
        <v>62</v>
      </c>
      <c r="K3" s="30" t="s">
        <v>63</v>
      </c>
      <c r="L3" s="30" t="s">
        <v>64</v>
      </c>
      <c r="M3" s="30" t="s">
        <v>16</v>
      </c>
      <c r="N3" s="30" t="s">
        <v>17</v>
      </c>
      <c r="O3" s="30" t="s">
        <v>18</v>
      </c>
      <c r="P3" s="30" t="s">
        <v>43</v>
      </c>
      <c r="Q3" s="31" t="s">
        <v>41</v>
      </c>
    </row>
    <row r="4" spans="1:17" ht="27.75" customHeight="1">
      <c r="A4" s="32">
        <v>1</v>
      </c>
      <c r="B4" s="35" t="s">
        <v>39</v>
      </c>
      <c r="C4" s="21" t="s">
        <v>8</v>
      </c>
      <c r="D4" s="22">
        <v>61216.75</v>
      </c>
      <c r="E4" s="36">
        <f>D4/3.452</f>
        <v>17733.70509849363</v>
      </c>
      <c r="F4" s="22" t="s">
        <v>53</v>
      </c>
      <c r="G4" s="23" t="s">
        <v>26</v>
      </c>
      <c r="H4" s="22">
        <v>3527</v>
      </c>
      <c r="I4" s="18">
        <v>176</v>
      </c>
      <c r="J4" s="8">
        <f>H4/I4</f>
        <v>20.039772727272727</v>
      </c>
      <c r="K4" s="18">
        <v>16</v>
      </c>
      <c r="L4" s="36">
        <v>1</v>
      </c>
      <c r="M4" s="22">
        <v>112313.53</v>
      </c>
      <c r="N4" s="22">
        <v>6639</v>
      </c>
      <c r="O4" s="36">
        <f>M4/3.452</f>
        <v>32535.785052143685</v>
      </c>
      <c r="P4" s="40">
        <v>41796</v>
      </c>
      <c r="Q4" s="38" t="s">
        <v>57</v>
      </c>
    </row>
    <row r="5" spans="1:17" ht="27.75" customHeight="1">
      <c r="A5" s="32">
        <f>A4+1</f>
        <v>2</v>
      </c>
      <c r="B5" s="35">
        <v>1</v>
      </c>
      <c r="C5" s="21" t="s">
        <v>10</v>
      </c>
      <c r="D5" s="22">
        <v>53427</v>
      </c>
      <c r="E5" s="36">
        <f aca="true" t="shared" si="0" ref="E5:E11">D5/3.452</f>
        <v>15477.114716106606</v>
      </c>
      <c r="F5" s="22">
        <v>99261</v>
      </c>
      <c r="G5" s="23">
        <f>(D5-F5)/F5</f>
        <v>-0.4617523498655061</v>
      </c>
      <c r="H5" s="22">
        <v>2817</v>
      </c>
      <c r="I5" s="18">
        <v>106</v>
      </c>
      <c r="J5" s="8">
        <f>H5/I5</f>
        <v>26.57547169811321</v>
      </c>
      <c r="K5" s="18">
        <v>9</v>
      </c>
      <c r="L5" s="36">
        <v>2</v>
      </c>
      <c r="M5" s="22">
        <v>226145.5</v>
      </c>
      <c r="N5" s="22">
        <v>12128</v>
      </c>
      <c r="O5" s="36">
        <f aca="true" t="shared" si="1" ref="O5:O12">M5/3.452</f>
        <v>65511.4426419467</v>
      </c>
      <c r="P5" s="40">
        <v>41789</v>
      </c>
      <c r="Q5" s="38" t="s">
        <v>50</v>
      </c>
    </row>
    <row r="6" spans="1:17" ht="27.75" customHeight="1">
      <c r="A6" s="32">
        <f aca="true" t="shared" si="2" ref="A6:A13">A5+1</f>
        <v>3</v>
      </c>
      <c r="B6" s="35">
        <v>3</v>
      </c>
      <c r="C6" s="21" t="s">
        <v>9</v>
      </c>
      <c r="D6" s="22">
        <v>27031.5</v>
      </c>
      <c r="E6" s="36">
        <f>D6/3.452</f>
        <v>7830.677867902666</v>
      </c>
      <c r="F6" s="22">
        <v>50436.5</v>
      </c>
      <c r="G6" s="23">
        <f>(D6-F6)/F6</f>
        <v>-0.4640488535088676</v>
      </c>
      <c r="H6" s="22">
        <v>1673</v>
      </c>
      <c r="I6" s="18">
        <v>102</v>
      </c>
      <c r="J6" s="8">
        <f>H6/I6</f>
        <v>16.401960784313726</v>
      </c>
      <c r="K6" s="18">
        <v>12</v>
      </c>
      <c r="L6" s="36">
        <v>2</v>
      </c>
      <c r="M6" s="22">
        <v>111963</v>
      </c>
      <c r="N6" s="22">
        <v>7173</v>
      </c>
      <c r="O6" s="36">
        <f>M6/3.452</f>
        <v>32434.241019698726</v>
      </c>
      <c r="P6" s="40">
        <v>41789</v>
      </c>
      <c r="Q6" s="38" t="s">
        <v>56</v>
      </c>
    </row>
    <row r="7" spans="1:17" ht="27.75" customHeight="1">
      <c r="A7" s="32">
        <f t="shared" si="2"/>
        <v>4</v>
      </c>
      <c r="B7" s="35">
        <v>2</v>
      </c>
      <c r="C7" s="21" t="s">
        <v>3</v>
      </c>
      <c r="D7" s="22">
        <v>23618.5</v>
      </c>
      <c r="E7" s="36">
        <f t="shared" si="0"/>
        <v>6841.9756662804175</v>
      </c>
      <c r="F7" s="22">
        <v>67201.39</v>
      </c>
      <c r="G7" s="23">
        <f>(D7-F7)/F7</f>
        <v>-0.6485414959422714</v>
      </c>
      <c r="H7" s="22">
        <v>1744</v>
      </c>
      <c r="I7" s="18">
        <v>87</v>
      </c>
      <c r="J7" s="8">
        <f>H7/I7</f>
        <v>20.04597701149425</v>
      </c>
      <c r="K7" s="18">
        <v>17</v>
      </c>
      <c r="L7" s="36">
        <v>5</v>
      </c>
      <c r="M7" s="22">
        <v>415978.22000000003</v>
      </c>
      <c r="N7" s="22">
        <v>30889</v>
      </c>
      <c r="O7" s="36">
        <f t="shared" si="1"/>
        <v>120503.53997682504</v>
      </c>
      <c r="P7" s="40">
        <v>41768</v>
      </c>
      <c r="Q7" s="38" t="s">
        <v>4</v>
      </c>
    </row>
    <row r="8" spans="1:17" ht="27.75" customHeight="1">
      <c r="A8" s="32">
        <f t="shared" si="2"/>
        <v>5</v>
      </c>
      <c r="B8" s="35">
        <v>4</v>
      </c>
      <c r="C8" s="21" t="s">
        <v>35</v>
      </c>
      <c r="D8" s="22">
        <v>19534.5</v>
      </c>
      <c r="E8" s="36">
        <f t="shared" si="0"/>
        <v>5658.8933951332565</v>
      </c>
      <c r="F8" s="22">
        <v>42586</v>
      </c>
      <c r="G8" s="23">
        <f>(D8-F8)/F8</f>
        <v>-0.5412929131639506</v>
      </c>
      <c r="H8" s="22">
        <v>1160</v>
      </c>
      <c r="I8" s="18">
        <v>51</v>
      </c>
      <c r="J8" s="8">
        <f>H8/I8</f>
        <v>22.745098039215687</v>
      </c>
      <c r="K8" s="18">
        <v>7</v>
      </c>
      <c r="L8" s="36">
        <v>3</v>
      </c>
      <c r="M8" s="22">
        <v>206980.6</v>
      </c>
      <c r="N8" s="22">
        <v>12918</v>
      </c>
      <c r="O8" s="36">
        <f t="shared" si="1"/>
        <v>59959.617612977985</v>
      </c>
      <c r="P8" s="37">
        <v>41782</v>
      </c>
      <c r="Q8" s="38" t="s">
        <v>20</v>
      </c>
    </row>
    <row r="9" spans="1:17" ht="27.75" customHeight="1">
      <c r="A9" s="32">
        <f t="shared" si="2"/>
        <v>6</v>
      </c>
      <c r="B9" s="35" t="s">
        <v>39</v>
      </c>
      <c r="C9" s="21" t="s">
        <v>59</v>
      </c>
      <c r="D9" s="22">
        <v>18321.77</v>
      </c>
      <c r="E9" s="36">
        <f>D9/3.452</f>
        <v>5307.58111239861</v>
      </c>
      <c r="F9" s="22" t="s">
        <v>53</v>
      </c>
      <c r="G9" s="23" t="s">
        <v>27</v>
      </c>
      <c r="H9" s="22">
        <v>1344</v>
      </c>
      <c r="I9" s="18">
        <v>116</v>
      </c>
      <c r="J9" s="8">
        <f>H9/I9</f>
        <v>11.586206896551724</v>
      </c>
      <c r="K9" s="18">
        <v>22</v>
      </c>
      <c r="L9" s="36">
        <v>1</v>
      </c>
      <c r="M9" s="22">
        <v>31676.77</v>
      </c>
      <c r="N9" s="22">
        <v>2355</v>
      </c>
      <c r="O9" s="36">
        <f>M9/3.452</f>
        <v>9176.352838933952</v>
      </c>
      <c r="P9" s="40">
        <v>41796</v>
      </c>
      <c r="Q9" s="38" t="s">
        <v>60</v>
      </c>
    </row>
    <row r="10" spans="1:17" ht="27.75" customHeight="1">
      <c r="A10" s="32">
        <f t="shared" si="2"/>
        <v>7</v>
      </c>
      <c r="B10" s="35">
        <v>5</v>
      </c>
      <c r="C10" s="21" t="s">
        <v>48</v>
      </c>
      <c r="D10" s="22">
        <v>11501</v>
      </c>
      <c r="E10" s="36">
        <f>D10/3.452</f>
        <v>3331.691772885284</v>
      </c>
      <c r="F10" s="22">
        <v>35438</v>
      </c>
      <c r="G10" s="23">
        <f>(D10-F10)/F10</f>
        <v>-0.675461369151758</v>
      </c>
      <c r="H10" s="22">
        <v>640</v>
      </c>
      <c r="I10" s="18">
        <v>36</v>
      </c>
      <c r="J10" s="8">
        <f>H10/I10</f>
        <v>17.77777777777778</v>
      </c>
      <c r="K10" s="18">
        <v>6</v>
      </c>
      <c r="L10" s="36">
        <v>4</v>
      </c>
      <c r="M10" s="22">
        <v>374901</v>
      </c>
      <c r="N10" s="22">
        <v>20360</v>
      </c>
      <c r="O10" s="36">
        <f>M10/3.452</f>
        <v>108603.9976825029</v>
      </c>
      <c r="P10" s="40">
        <v>41775</v>
      </c>
      <c r="Q10" s="38" t="s">
        <v>50</v>
      </c>
    </row>
    <row r="11" spans="1:17" ht="27.75" customHeight="1">
      <c r="A11" s="32">
        <f t="shared" si="2"/>
        <v>8</v>
      </c>
      <c r="B11" s="35">
        <v>6</v>
      </c>
      <c r="C11" s="21" t="s">
        <v>65</v>
      </c>
      <c r="D11" s="22">
        <v>11489.98</v>
      </c>
      <c r="E11" s="36">
        <f t="shared" si="0"/>
        <v>3328.4994206257243</v>
      </c>
      <c r="F11" s="39">
        <v>29419.28</v>
      </c>
      <c r="G11" s="23">
        <f>(D11-F11)/F11</f>
        <v>-0.6094404757696313</v>
      </c>
      <c r="H11" s="22">
        <v>854</v>
      </c>
      <c r="I11" s="18">
        <v>37</v>
      </c>
      <c r="J11" s="8">
        <f>H11/I11</f>
        <v>23.08108108108108</v>
      </c>
      <c r="K11" s="18">
        <v>8</v>
      </c>
      <c r="L11" s="36">
        <v>9</v>
      </c>
      <c r="M11" s="22">
        <v>1293916.33</v>
      </c>
      <c r="N11" s="22">
        <v>89366</v>
      </c>
      <c r="O11" s="36">
        <f t="shared" si="1"/>
        <v>374830.91830822715</v>
      </c>
      <c r="P11" s="37">
        <v>41740</v>
      </c>
      <c r="Q11" s="38" t="s">
        <v>20</v>
      </c>
    </row>
    <row r="12" spans="1:17" ht="27.75" customHeight="1">
      <c r="A12" s="32">
        <f t="shared" si="2"/>
        <v>9</v>
      </c>
      <c r="B12" s="35" t="s">
        <v>39</v>
      </c>
      <c r="C12" s="21" t="s">
        <v>28</v>
      </c>
      <c r="D12" s="22">
        <v>10700</v>
      </c>
      <c r="E12" s="36">
        <f>D12/3.452</f>
        <v>3099.6523754345308</v>
      </c>
      <c r="F12" s="22" t="s">
        <v>53</v>
      </c>
      <c r="G12" s="23" t="s">
        <v>26</v>
      </c>
      <c r="H12" s="22">
        <v>695</v>
      </c>
      <c r="I12" s="18">
        <v>78</v>
      </c>
      <c r="J12" s="8">
        <f>H12/I12</f>
        <v>8.91025641025641</v>
      </c>
      <c r="K12" s="18">
        <v>15</v>
      </c>
      <c r="L12" s="36">
        <v>1</v>
      </c>
      <c r="M12" s="22">
        <v>10436</v>
      </c>
      <c r="N12" s="22">
        <v>672</v>
      </c>
      <c r="O12" s="36">
        <f t="shared" si="1"/>
        <v>3023.174971031286</v>
      </c>
      <c r="P12" s="40">
        <v>41796</v>
      </c>
      <c r="Q12" s="38" t="s">
        <v>40</v>
      </c>
    </row>
    <row r="13" spans="1:17" ht="27.75" customHeight="1">
      <c r="A13" s="32">
        <f t="shared" si="2"/>
        <v>10</v>
      </c>
      <c r="B13" s="35">
        <v>7</v>
      </c>
      <c r="C13" s="21" t="s">
        <v>11</v>
      </c>
      <c r="D13" s="22">
        <v>8910.5</v>
      </c>
      <c r="E13" s="36">
        <f>D13/3.452</f>
        <v>2581.257242178447</v>
      </c>
      <c r="F13" s="22">
        <v>28787</v>
      </c>
      <c r="G13" s="23">
        <f>(D13-F13)/F13</f>
        <v>-0.6904679195470178</v>
      </c>
      <c r="H13" s="22">
        <v>524</v>
      </c>
      <c r="I13" s="18">
        <v>47</v>
      </c>
      <c r="J13" s="8">
        <f>H13/I13</f>
        <v>11.148936170212766</v>
      </c>
      <c r="K13" s="18">
        <v>8</v>
      </c>
      <c r="L13" s="36">
        <v>2</v>
      </c>
      <c r="M13" s="22">
        <v>58071.5</v>
      </c>
      <c r="N13" s="22">
        <v>3677</v>
      </c>
      <c r="O13" s="36">
        <f>M13/3.452</f>
        <v>16822.566628041714</v>
      </c>
      <c r="P13" s="40">
        <v>41789</v>
      </c>
      <c r="Q13" s="38" t="s">
        <v>49</v>
      </c>
    </row>
    <row r="14" spans="1:17" ht="15.75">
      <c r="A14" s="7"/>
      <c r="B14" s="7"/>
      <c r="C14" s="24" t="s">
        <v>19</v>
      </c>
      <c r="D14" s="10">
        <f>SUM(D4:D13)</f>
        <v>245751.5</v>
      </c>
      <c r="E14" s="10">
        <f>SUM(E4:E13)</f>
        <v>71191.04866743916</v>
      </c>
      <c r="F14" s="10">
        <v>414218.49000000005</v>
      </c>
      <c r="G14" s="26">
        <f>(D14-F14)/F14</f>
        <v>-0.40671045370282727</v>
      </c>
      <c r="H14" s="10">
        <f>SUM(H4:H13)</f>
        <v>14978</v>
      </c>
      <c r="I14" s="25"/>
      <c r="J14" s="11"/>
      <c r="K14" s="12"/>
      <c r="L14" s="11"/>
      <c r="M14" s="9"/>
      <c r="N14" s="9"/>
      <c r="O14" s="19"/>
      <c r="P14" s="20"/>
      <c r="Q14" s="33"/>
    </row>
    <row r="15" spans="1:17" ht="15.75">
      <c r="A15" s="13"/>
      <c r="B15" s="13"/>
      <c r="C15" s="27"/>
      <c r="D15" s="14"/>
      <c r="E15" s="15"/>
      <c r="F15" s="14"/>
      <c r="G15" s="15"/>
      <c r="H15" s="14"/>
      <c r="I15" s="15"/>
      <c r="J15" s="16"/>
      <c r="K15" s="15"/>
      <c r="L15" s="16"/>
      <c r="M15" s="15"/>
      <c r="N15" s="15"/>
      <c r="O15" s="15"/>
      <c r="P15" s="17"/>
      <c r="Q15" s="34"/>
    </row>
    <row r="16" spans="1:17" ht="27.75" customHeight="1">
      <c r="A16" s="32">
        <f>A13+1</f>
        <v>11</v>
      </c>
      <c r="B16" s="35">
        <v>9</v>
      </c>
      <c r="C16" s="21" t="s">
        <v>58</v>
      </c>
      <c r="D16" s="22">
        <v>6081</v>
      </c>
      <c r="E16" s="36">
        <f>D16/3.452</f>
        <v>1761.587485515643</v>
      </c>
      <c r="F16" s="22">
        <v>18401</v>
      </c>
      <c r="G16" s="23">
        <f>(D16-F16)/F16</f>
        <v>-0.6695288299548937</v>
      </c>
      <c r="H16" s="22">
        <v>365</v>
      </c>
      <c r="I16" s="18">
        <v>36</v>
      </c>
      <c r="J16" s="8">
        <f>H16/I16</f>
        <v>10.13888888888889</v>
      </c>
      <c r="K16" s="18">
        <v>9</v>
      </c>
      <c r="L16" s="36">
        <v>5</v>
      </c>
      <c r="M16" s="22">
        <v>219799</v>
      </c>
      <c r="N16" s="22">
        <v>13577</v>
      </c>
      <c r="O16" s="36">
        <f>M16/3.452</f>
        <v>63672.94322132097</v>
      </c>
      <c r="P16" s="40">
        <v>41768</v>
      </c>
      <c r="Q16" s="38" t="s">
        <v>40</v>
      </c>
    </row>
    <row r="17" spans="1:17" ht="27.75" customHeight="1">
      <c r="A17" s="32">
        <f>A16+1</f>
        <v>12</v>
      </c>
      <c r="B17" s="35">
        <v>11</v>
      </c>
      <c r="C17" s="21" t="s">
        <v>55</v>
      </c>
      <c r="D17" s="22">
        <v>5110</v>
      </c>
      <c r="E17" s="36">
        <f>D17/3.452</f>
        <v>1480.3012746234067</v>
      </c>
      <c r="F17" s="22">
        <v>13895</v>
      </c>
      <c r="G17" s="23">
        <f>(D17-F17)/F17</f>
        <v>-0.6322418136020151</v>
      </c>
      <c r="H17" s="22">
        <v>279</v>
      </c>
      <c r="I17" s="18">
        <v>9</v>
      </c>
      <c r="J17" s="8">
        <f>H17/I17</f>
        <v>31</v>
      </c>
      <c r="K17" s="18">
        <v>3</v>
      </c>
      <c r="L17" s="36">
        <v>5</v>
      </c>
      <c r="M17" s="22">
        <v>237965.6</v>
      </c>
      <c r="N17" s="22">
        <v>14679</v>
      </c>
      <c r="O17" s="36">
        <f>M17/3.452</f>
        <v>68935.57358053303</v>
      </c>
      <c r="P17" s="40">
        <v>41768</v>
      </c>
      <c r="Q17" s="38" t="s">
        <v>56</v>
      </c>
    </row>
    <row r="18" spans="1:17" ht="27.75" customHeight="1">
      <c r="A18" s="32">
        <f>A17+1</f>
        <v>13</v>
      </c>
      <c r="B18" s="35">
        <v>10</v>
      </c>
      <c r="C18" s="21" t="s">
        <v>32</v>
      </c>
      <c r="D18" s="22">
        <v>4841.99</v>
      </c>
      <c r="E18" s="36">
        <f>D18/3.452</f>
        <v>1402.6622247972189</v>
      </c>
      <c r="F18" s="22">
        <v>14198.98</v>
      </c>
      <c r="G18" s="23">
        <f>(D18-F18)/F18</f>
        <v>-0.6589902936689819</v>
      </c>
      <c r="H18" s="22">
        <v>318</v>
      </c>
      <c r="I18" s="18">
        <v>30</v>
      </c>
      <c r="J18" s="8">
        <f>H18/I18</f>
        <v>10.6</v>
      </c>
      <c r="K18" s="18">
        <v>9</v>
      </c>
      <c r="L18" s="36">
        <v>3</v>
      </c>
      <c r="M18" s="22">
        <v>49023.45</v>
      </c>
      <c r="N18" s="22">
        <v>3338</v>
      </c>
      <c r="O18" s="36">
        <f>M18/3.452</f>
        <v>14201.46292004635</v>
      </c>
      <c r="P18" s="37">
        <v>41782</v>
      </c>
      <c r="Q18" s="38" t="s">
        <v>33</v>
      </c>
    </row>
    <row r="19" spans="1:17" ht="27.75" customHeight="1">
      <c r="A19" s="32">
        <f aca="true" t="shared" si="3" ref="A19:A25">A18+1</f>
        <v>14</v>
      </c>
      <c r="B19" s="35">
        <v>15</v>
      </c>
      <c r="C19" s="21" t="s">
        <v>51</v>
      </c>
      <c r="D19" s="22">
        <v>1458</v>
      </c>
      <c r="E19" s="36">
        <f>D19/3.452</f>
        <v>422.3638470451912</v>
      </c>
      <c r="F19" s="22">
        <v>3090</v>
      </c>
      <c r="G19" s="23">
        <f>(D19-F19)/F19</f>
        <v>-0.5281553398058253</v>
      </c>
      <c r="H19" s="22">
        <v>74</v>
      </c>
      <c r="I19" s="18">
        <v>3</v>
      </c>
      <c r="J19" s="8">
        <f>H19/I19</f>
        <v>24.666666666666668</v>
      </c>
      <c r="K19" s="18">
        <v>1</v>
      </c>
      <c r="L19" s="36">
        <v>8</v>
      </c>
      <c r="M19" s="22">
        <v>473377.5</v>
      </c>
      <c r="N19" s="22">
        <v>27530</v>
      </c>
      <c r="O19" s="36">
        <f>M19/3.452</f>
        <v>137131.3731170336</v>
      </c>
      <c r="P19" s="37">
        <v>41747</v>
      </c>
      <c r="Q19" s="38" t="s">
        <v>52</v>
      </c>
    </row>
    <row r="20" spans="1:17" ht="27.75" customHeight="1">
      <c r="A20" s="32">
        <f t="shared" si="3"/>
        <v>15</v>
      </c>
      <c r="B20" s="35">
        <v>13</v>
      </c>
      <c r="C20" s="21" t="s">
        <v>38</v>
      </c>
      <c r="D20" s="22">
        <v>756</v>
      </c>
      <c r="E20" s="36">
        <f>D20/3.452</f>
        <v>219.0034762456547</v>
      </c>
      <c r="F20" s="22">
        <v>4936.92</v>
      </c>
      <c r="G20" s="23">
        <f>(D20-F20)/F20</f>
        <v>-0.8468680877956297</v>
      </c>
      <c r="H20" s="22">
        <v>123</v>
      </c>
      <c r="I20" s="18">
        <v>4</v>
      </c>
      <c r="J20" s="8">
        <f>H20/I20</f>
        <v>30.75</v>
      </c>
      <c r="K20" s="18">
        <v>2</v>
      </c>
      <c r="L20" s="36">
        <v>7</v>
      </c>
      <c r="M20" s="22">
        <v>248663.77</v>
      </c>
      <c r="N20" s="22">
        <v>18274</v>
      </c>
      <c r="O20" s="36">
        <f>M20/3.452</f>
        <v>72034.69582850521</v>
      </c>
      <c r="P20" s="37">
        <v>41754</v>
      </c>
      <c r="Q20" s="38" t="s">
        <v>45</v>
      </c>
    </row>
    <row r="21" spans="1:17" ht="27.75" customHeight="1">
      <c r="A21" s="32">
        <f t="shared" si="3"/>
        <v>16</v>
      </c>
      <c r="B21" s="35">
        <v>18</v>
      </c>
      <c r="C21" s="21" t="s">
        <v>29</v>
      </c>
      <c r="D21" s="22">
        <v>628</v>
      </c>
      <c r="E21" s="36">
        <f>D21/3.452</f>
        <v>181.92352259559675</v>
      </c>
      <c r="F21" s="22">
        <v>1744</v>
      </c>
      <c r="G21" s="23">
        <f>(D21-F21)/F21</f>
        <v>-0.6399082568807339</v>
      </c>
      <c r="H21" s="22">
        <v>40</v>
      </c>
      <c r="I21" s="18">
        <v>3</v>
      </c>
      <c r="J21" s="8">
        <f>H21/I21</f>
        <v>13.333333333333334</v>
      </c>
      <c r="K21" s="18">
        <v>2</v>
      </c>
      <c r="L21" s="36">
        <v>13</v>
      </c>
      <c r="M21" s="22">
        <v>399060.2</v>
      </c>
      <c r="N21" s="22">
        <v>25849</v>
      </c>
      <c r="O21" s="36">
        <f>M21/3.452</f>
        <v>115602.60718424103</v>
      </c>
      <c r="P21" s="37">
        <v>41712</v>
      </c>
      <c r="Q21" s="38" t="s">
        <v>20</v>
      </c>
    </row>
    <row r="22" spans="1:17" ht="27.75" customHeight="1">
      <c r="A22" s="32">
        <f t="shared" si="3"/>
        <v>17</v>
      </c>
      <c r="B22" s="35">
        <v>27</v>
      </c>
      <c r="C22" s="21" t="s">
        <v>12</v>
      </c>
      <c r="D22" s="22">
        <v>253</v>
      </c>
      <c r="E22" s="36">
        <f>D22/3.452</f>
        <v>73.29084588644264</v>
      </c>
      <c r="F22" s="22">
        <v>161</v>
      </c>
      <c r="G22" s="23">
        <f>(D22-F22)/F22</f>
        <v>0.5714285714285714</v>
      </c>
      <c r="H22" s="22">
        <v>45</v>
      </c>
      <c r="I22" s="18">
        <v>3</v>
      </c>
      <c r="J22" s="8">
        <f>H22/I22</f>
        <v>15</v>
      </c>
      <c r="K22" s="18">
        <v>1</v>
      </c>
      <c r="L22" s="36">
        <v>42</v>
      </c>
      <c r="M22" s="22">
        <v>709447</v>
      </c>
      <c r="N22" s="22">
        <v>57429</v>
      </c>
      <c r="O22" s="36">
        <f>M22/3.452</f>
        <v>205517.67091541135</v>
      </c>
      <c r="P22" s="37">
        <v>41509</v>
      </c>
      <c r="Q22" s="38" t="s">
        <v>13</v>
      </c>
    </row>
    <row r="23" spans="1:17" ht="27.75" customHeight="1">
      <c r="A23" s="32">
        <f t="shared" si="3"/>
        <v>18</v>
      </c>
      <c r="B23" s="35" t="s">
        <v>53</v>
      </c>
      <c r="C23" s="21" t="s">
        <v>1</v>
      </c>
      <c r="D23" s="22">
        <v>232</v>
      </c>
      <c r="E23" s="36">
        <f>D23/3.452</f>
        <v>67.20741599073001</v>
      </c>
      <c r="F23" s="22" t="s">
        <v>53</v>
      </c>
      <c r="G23" s="23" t="s">
        <v>26</v>
      </c>
      <c r="H23" s="22">
        <v>45</v>
      </c>
      <c r="I23" s="18">
        <v>3</v>
      </c>
      <c r="J23" s="8">
        <f>H23/I23</f>
        <v>15</v>
      </c>
      <c r="K23" s="18"/>
      <c r="L23" s="36">
        <v>38</v>
      </c>
      <c r="M23" s="22">
        <v>700229.8</v>
      </c>
      <c r="N23" s="22">
        <v>54692</v>
      </c>
      <c r="O23" s="36">
        <f>M23/3.452</f>
        <v>202847.56662804174</v>
      </c>
      <c r="P23" s="37">
        <v>41537</v>
      </c>
      <c r="Q23" s="38" t="s">
        <v>2</v>
      </c>
    </row>
    <row r="24" spans="1:17" ht="27.75" customHeight="1">
      <c r="A24" s="32">
        <f t="shared" si="3"/>
        <v>19</v>
      </c>
      <c r="B24" s="35">
        <v>22</v>
      </c>
      <c r="C24" s="21" t="s">
        <v>54</v>
      </c>
      <c r="D24" s="22">
        <v>188</v>
      </c>
      <c r="E24" s="36">
        <f>D24/3.452</f>
        <v>54.461181923522595</v>
      </c>
      <c r="F24" s="22">
        <v>256</v>
      </c>
      <c r="G24" s="23">
        <f>(D24-F24)/F24</f>
        <v>-0.265625</v>
      </c>
      <c r="H24" s="22">
        <v>18</v>
      </c>
      <c r="I24" s="18">
        <v>3</v>
      </c>
      <c r="J24" s="8">
        <f>H24/I24</f>
        <v>6</v>
      </c>
      <c r="K24" s="18">
        <v>3</v>
      </c>
      <c r="L24" s="36">
        <v>5</v>
      </c>
      <c r="M24" s="22">
        <v>3679</v>
      </c>
      <c r="N24" s="22">
        <v>383</v>
      </c>
      <c r="O24" s="36">
        <f>M24/3.452</f>
        <v>1065.7589803012747</v>
      </c>
      <c r="P24" s="40">
        <v>41768</v>
      </c>
      <c r="Q24" s="38" t="s">
        <v>30</v>
      </c>
    </row>
    <row r="25" spans="1:17" ht="27.75" customHeight="1">
      <c r="A25" s="32">
        <f t="shared" si="3"/>
        <v>20</v>
      </c>
      <c r="B25" s="35">
        <v>20</v>
      </c>
      <c r="C25" s="21" t="s">
        <v>34</v>
      </c>
      <c r="D25" s="22">
        <v>144</v>
      </c>
      <c r="E25" s="36">
        <f>D25/3.452</f>
        <v>41.71494785631518</v>
      </c>
      <c r="F25" s="22">
        <v>970.5</v>
      </c>
      <c r="G25" s="23">
        <f>(D25-F25)/F25</f>
        <v>-0.8516228748068007</v>
      </c>
      <c r="H25" s="22">
        <v>13</v>
      </c>
      <c r="I25" s="18">
        <v>3</v>
      </c>
      <c r="J25" s="8">
        <f>H25/I25</f>
        <v>4.333333333333333</v>
      </c>
      <c r="K25" s="18">
        <v>1</v>
      </c>
      <c r="L25" s="36">
        <v>3</v>
      </c>
      <c r="M25" s="22">
        <v>7904.5</v>
      </c>
      <c r="N25" s="22">
        <v>551</v>
      </c>
      <c r="O25" s="36">
        <f>M25/3.452</f>
        <v>2289.831981460023</v>
      </c>
      <c r="P25" s="37">
        <v>41782</v>
      </c>
      <c r="Q25" s="38" t="s">
        <v>33</v>
      </c>
    </row>
    <row r="26" spans="1:17" ht="15.75">
      <c r="A26" s="32"/>
      <c r="B26" s="7"/>
      <c r="C26" s="24" t="s">
        <v>31</v>
      </c>
      <c r="D26" s="10">
        <f>SUM(D16:D25)+D14</f>
        <v>265443.49</v>
      </c>
      <c r="E26" s="10">
        <f>SUM(E16:E25)+E14</f>
        <v>76895.56488991888</v>
      </c>
      <c r="F26" s="10">
        <v>458043.41000000003</v>
      </c>
      <c r="G26" s="26">
        <f>(D26-F26)/F26</f>
        <v>-0.4204839886245717</v>
      </c>
      <c r="H26" s="10">
        <f>SUM(H16:H25)+H14</f>
        <v>16298</v>
      </c>
      <c r="I26" s="25"/>
      <c r="J26" s="8"/>
      <c r="K26" s="12"/>
      <c r="L26" s="11"/>
      <c r="M26" s="9"/>
      <c r="N26" s="9"/>
      <c r="O26" s="36"/>
      <c r="P26" s="20"/>
      <c r="Q26" s="33"/>
    </row>
    <row r="27" spans="1:17" ht="15.75">
      <c r="A27" s="13"/>
      <c r="B27" s="13"/>
      <c r="C27" s="27"/>
      <c r="D27" s="14" t="s">
        <v>47</v>
      </c>
      <c r="E27" s="15"/>
      <c r="F27" s="14" t="s">
        <v>15</v>
      </c>
      <c r="G27" s="15"/>
      <c r="H27" s="14"/>
      <c r="I27" s="15"/>
      <c r="J27" s="16"/>
      <c r="K27" s="15"/>
      <c r="L27" s="16"/>
      <c r="M27" s="15"/>
      <c r="N27" s="15"/>
      <c r="O27" s="15"/>
      <c r="P27" s="17"/>
      <c r="Q27" s="34"/>
    </row>
    <row r="28" spans="1:17" ht="27.75" customHeight="1">
      <c r="A28" s="32">
        <v>21</v>
      </c>
      <c r="B28" s="35" t="s">
        <v>53</v>
      </c>
      <c r="C28" s="21" t="s">
        <v>0</v>
      </c>
      <c r="D28" s="22">
        <v>90</v>
      </c>
      <c r="E28" s="36">
        <f>D28/3.452</f>
        <v>26.071842410196986</v>
      </c>
      <c r="F28" s="22" t="s">
        <v>53</v>
      </c>
      <c r="G28" s="23" t="s">
        <v>26</v>
      </c>
      <c r="H28" s="22">
        <v>15</v>
      </c>
      <c r="I28" s="18">
        <v>3</v>
      </c>
      <c r="J28" s="8">
        <f>H28/I28</f>
        <v>5</v>
      </c>
      <c r="K28" s="18"/>
      <c r="L28" s="36"/>
      <c r="M28" s="22">
        <v>830204.08</v>
      </c>
      <c r="N28" s="22">
        <v>62779</v>
      </c>
      <c r="O28" s="36">
        <f>M28/3.452</f>
        <v>240499.44380069524</v>
      </c>
      <c r="P28" s="37">
        <v>41565</v>
      </c>
      <c r="Q28" s="38" t="s">
        <v>20</v>
      </c>
    </row>
    <row r="29" spans="1:17" ht="27.75" customHeight="1">
      <c r="A29" s="32">
        <f>A28+1</f>
        <v>22</v>
      </c>
      <c r="B29" s="35">
        <v>21</v>
      </c>
      <c r="C29" s="21" t="s">
        <v>5</v>
      </c>
      <c r="D29" s="22">
        <v>76</v>
      </c>
      <c r="E29" s="36">
        <f>D29/3.452</f>
        <v>22.0162224797219</v>
      </c>
      <c r="F29" s="22">
        <v>320</v>
      </c>
      <c r="G29" s="23">
        <f>(D29-F29)/F29</f>
        <v>-0.7625</v>
      </c>
      <c r="H29" s="22">
        <v>8</v>
      </c>
      <c r="I29" s="18">
        <v>3</v>
      </c>
      <c r="J29" s="8">
        <f>H29/I29</f>
        <v>2.6666666666666665</v>
      </c>
      <c r="K29" s="18">
        <v>1</v>
      </c>
      <c r="L29" s="36"/>
      <c r="M29" s="22">
        <v>212699</v>
      </c>
      <c r="N29" s="22">
        <v>14709</v>
      </c>
      <c r="O29" s="36">
        <f>M29/3.452</f>
        <v>61616.164542294326</v>
      </c>
      <c r="P29" s="40">
        <v>41551</v>
      </c>
      <c r="Q29" s="38" t="s">
        <v>6</v>
      </c>
    </row>
    <row r="30" spans="1:17" ht="27.75" customHeight="1">
      <c r="A30" s="32">
        <f>A29+1</f>
        <v>23</v>
      </c>
      <c r="B30" s="35">
        <v>28</v>
      </c>
      <c r="C30" s="21" t="s">
        <v>36</v>
      </c>
      <c r="D30" s="22">
        <v>28</v>
      </c>
      <c r="E30" s="36">
        <f>D30/3.452</f>
        <v>8.111239860950175</v>
      </c>
      <c r="F30" s="22">
        <v>132</v>
      </c>
      <c r="G30" s="23">
        <f>(D30-F30)/F30</f>
        <v>-0.7878787878787878</v>
      </c>
      <c r="H30" s="22">
        <v>3</v>
      </c>
      <c r="I30" s="18">
        <v>1</v>
      </c>
      <c r="J30" s="8">
        <f>H30/I30</f>
        <v>3</v>
      </c>
      <c r="K30" s="18">
        <v>1</v>
      </c>
      <c r="L30" s="36"/>
      <c r="M30" s="22">
        <v>82206.5</v>
      </c>
      <c r="N30" s="22">
        <v>5771</v>
      </c>
      <c r="O30" s="36">
        <f>M30/3.452</f>
        <v>23814.165701042875</v>
      </c>
      <c r="P30" s="40">
        <v>41663</v>
      </c>
      <c r="Q30" s="38" t="s">
        <v>37</v>
      </c>
    </row>
    <row r="31" spans="1:17" ht="27.75" customHeight="1">
      <c r="A31" s="32">
        <f>A30+1</f>
        <v>24</v>
      </c>
      <c r="B31" s="35">
        <v>32</v>
      </c>
      <c r="C31" s="21" t="s">
        <v>14</v>
      </c>
      <c r="D31" s="22">
        <v>26</v>
      </c>
      <c r="E31" s="36">
        <f>D31/3.452</f>
        <v>7.531865585168019</v>
      </c>
      <c r="F31" s="22">
        <v>108</v>
      </c>
      <c r="G31" s="23">
        <f>(D31-F31)/F31</f>
        <v>-0.7592592592592593</v>
      </c>
      <c r="H31" s="22">
        <v>3</v>
      </c>
      <c r="I31" s="18">
        <v>3</v>
      </c>
      <c r="J31" s="8">
        <f>H31/I31</f>
        <v>1</v>
      </c>
      <c r="K31" s="18">
        <v>4</v>
      </c>
      <c r="L31" s="36">
        <v>6</v>
      </c>
      <c r="M31" s="22">
        <v>45262.93</v>
      </c>
      <c r="N31" s="22">
        <v>3338</v>
      </c>
      <c r="O31" s="36">
        <f>M31/3.452</f>
        <v>13112.088644264195</v>
      </c>
      <c r="P31" s="40">
        <v>41761</v>
      </c>
      <c r="Q31" s="38" t="s">
        <v>7</v>
      </c>
    </row>
    <row r="32" spans="1:17" ht="15.75">
      <c r="A32" s="32"/>
      <c r="B32" s="7"/>
      <c r="C32" s="24" t="s">
        <v>61</v>
      </c>
      <c r="D32" s="10">
        <f>SUM(D28:D31)+D26</f>
        <v>265663.49</v>
      </c>
      <c r="E32" s="10">
        <f>SUM(E28:E31)+E26</f>
        <v>76959.29606025491</v>
      </c>
      <c r="F32" s="10">
        <v>460016.41000000003</v>
      </c>
      <c r="G32" s="26">
        <f>(D32-F32)/F32</f>
        <v>-0.4224912759090486</v>
      </c>
      <c r="H32" s="10">
        <f>SUM(H28:H31)+H26</f>
        <v>16327</v>
      </c>
      <c r="I32" s="25"/>
      <c r="J32" s="8"/>
      <c r="K32" s="12"/>
      <c r="L32" s="11"/>
      <c r="M32" s="9"/>
      <c r="N32" s="9"/>
      <c r="O32" s="36"/>
      <c r="P32" s="20"/>
      <c r="Q32" s="33"/>
    </row>
    <row r="33" spans="1:17" ht="15.75">
      <c r="A33" s="13"/>
      <c r="B33" s="13"/>
      <c r="C33" s="27"/>
      <c r="D33" s="14" t="s">
        <v>47</v>
      </c>
      <c r="E33" s="15"/>
      <c r="F33" s="14" t="s">
        <v>15</v>
      </c>
      <c r="G33" s="15"/>
      <c r="H33" s="14"/>
      <c r="I33" s="15"/>
      <c r="J33" s="16"/>
      <c r="K33" s="15"/>
      <c r="L33" s="16"/>
      <c r="M33" s="15"/>
      <c r="N33" s="15"/>
      <c r="O33" s="15"/>
      <c r="P33" s="17"/>
      <c r="Q33" s="34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edvinasp</dc:creator>
  <cp:keywords/>
  <dc:description/>
  <cp:lastModifiedBy>Edvinas Puksta</cp:lastModifiedBy>
  <cp:lastPrinted>2012-07-23T12:02:51Z</cp:lastPrinted>
  <dcterms:created xsi:type="dcterms:W3CDTF">2010-06-21T12:51:40Z</dcterms:created>
  <dcterms:modified xsi:type="dcterms:W3CDTF">2014-06-09T11:49:39Z</dcterms:modified>
  <cp:category/>
  <cp:version/>
  <cp:contentType/>
  <cp:contentStatus/>
</cp:coreProperties>
</file>