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tabRatio="601" activeTab="0"/>
  </bookViews>
  <sheets>
    <sheet name="Sept 26-Oct 2 .. Rugs 26-spal 2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<sst xmlns="http://schemas.openxmlformats.org/spreadsheetml/2006/main" count="109" uniqueCount="85">
  <si>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Mergaitė su katinu
(Incompresa)</t>
  </si>
  <si>
    <t>A-One Films</t>
  </si>
  <si>
    <t>Kaip danguje, taip ir po žeme
(As Above, So Below)</t>
  </si>
  <si>
    <t>Forum Cinemas /
Universal</t>
  </si>
  <si>
    <t>September
19 - 25
GBO
(Lt)</t>
  </si>
  <si>
    <t>Rugsėjo 
19 - 25 d. 
pajamos
(Lt)</t>
  </si>
  <si>
    <t xml:space="preserve">September 26th - Оctober 2nd Lithuanian top-30 </t>
  </si>
  <si>
    <t>Rugsėjo 26 - spalio 2 d. Lietuvos kino teatruose rodytų filmų top-30</t>
  </si>
  <si>
    <t>September 26 -
October 2
GBO
(Lt)</t>
  </si>
  <si>
    <t>September 26 -
October 2
ADM</t>
  </si>
  <si>
    <t>September 26 -
October 2
GBO
(Eur)</t>
  </si>
  <si>
    <t>Rugsėjo 26 - 
spalio 2 d. 
pajamos
(Lt)</t>
  </si>
  <si>
    <t>Apsimeskime farais
(Let’s Be Cops)</t>
  </si>
  <si>
    <t>Theatrical Film Distribution /
20th Century Fox</t>
  </si>
  <si>
    <t>Nominum</t>
  </si>
  <si>
    <t>Forum Cinemas /
Universal</t>
  </si>
  <si>
    <t>N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</si>
  <si>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</si>
  <si>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</si>
  <si>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</si>
  <si>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</si>
  <si>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</si>
  <si>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</si>
  <si>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</si>
  <si>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</si>
  <si>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</si>
  <si>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</si>
  <si>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</si>
  <si>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</si>
  <si>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</si>
  <si>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</si>
  <si>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</si>
  <si>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>-</t>
  </si>
  <si>
    <t>Theatrical Film Distribution /
20th Century Fox</t>
  </si>
  <si>
    <t>Liusi
(Lucy)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</si>
  <si>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</si>
  <si>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</si>
  <si>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</si>
  <si>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</si>
  <si>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</si>
  <si>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</si>
  <si>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</si>
  <si>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</si>
  <si>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</si>
  <si>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</si>
  <si>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</si>
  <si>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</si>
  <si>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</si>
  <si>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ACME Film</t>
  </si>
  <si>
    <t>P</t>
  </si>
  <si>
    <t>Nuodėmių miestas 2
(Sin City 2)</t>
  </si>
  <si>
    <t>ACME Film</t>
  </si>
  <si>
    <t>Šimto žingsnių kelionė
(The Hundred Foot Journey)</t>
  </si>
  <si>
    <t>Sparnai: ugnies tramdytojai
(Planes: Fire &amp; Rescue)</t>
  </si>
  <si>
    <t>Theatrical Film Distribution /
WDSMPI</t>
  </si>
  <si>
    <t>Mėnesienos magija
(Magic in the Moonlight)</t>
  </si>
  <si>
    <t>Radviliada</t>
  </si>
  <si>
    <t>Amazonės džiunglės
(Amazonia)</t>
  </si>
  <si>
    <t>Rugsėjo 26 - 
spalio 2 d. 
žiūrovų
sk.</t>
  </si>
  <si>
    <t>Rugsėjo 26 - 
spalio 2 d. 
pajamos
(Eur)</t>
  </si>
  <si>
    <t>Dingusi
(Gone Girl)</t>
  </si>
  <si>
    <t>N</t>
  </si>
  <si>
    <t>Anabelė
(Annabelle)</t>
  </si>
  <si>
    <t>-</t>
  </si>
  <si>
    <t>Garsų pasaulio įrašai</t>
  </si>
  <si>
    <t>Lošėjas
(The Gambler)</t>
  </si>
  <si>
    <t>Darbo balius
(Korporativ)</t>
  </si>
  <si>
    <t>Top Film</t>
  </si>
  <si>
    <t>Gelbėk mus nuo pikto
(Deliver Us From Evil)</t>
  </si>
  <si>
    <t>ACME Film /
Sony</t>
  </si>
  <si>
    <t>Siuntėjas
(The Giver)</t>
  </si>
  <si>
    <t>Rio 2</t>
  </si>
  <si>
    <t>Šefas ant ratų. Virtuvė Los Andžele
(Chef)</t>
  </si>
  <si>
    <t>Top Film / Incognito Films</t>
  </si>
  <si>
    <t>Po oda
(Under the Skin)</t>
  </si>
  <si>
    <t>Top Film / Incognito Films</t>
  </si>
  <si>
    <t>Ekskursantė
(The Excursionist)</t>
  </si>
  <si>
    <t>Cinemark</t>
  </si>
  <si>
    <t>Dėžinukai
(Boxtrolls)</t>
  </si>
  <si>
    <t>Bėgantis labirintu
(Maze Runner)</t>
  </si>
  <si>
    <t>Šimtametis, kuris išlipo pro langą ir dingo
(100 Year Old Man)</t>
  </si>
  <si>
    <t>Dar kartą, iš naujo
(Begin Again (Can a Song Save Your Life))</t>
  </si>
  <si>
    <t>Pre-views</t>
  </si>
  <si>
    <t>Ekvalaizeris
(Equalizer)</t>
  </si>
  <si>
    <t>ACME Film /
Sony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</si>
</sst>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.00"/>
    <numFmt numFmtId="212" formatCode="General"/>
    <numFmt numFmtId="213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7.421875" style="3" bestFit="1" customWidth="1"/>
    <col min="4" max="4" width="16.140625" style="3" bestFit="1" customWidth="1"/>
    <col min="5" max="5" width="15.421875" style="3" bestFit="1" customWidth="1"/>
    <col min="6" max="6" width="14.00390625" style="3" bestFit="1" customWidth="1"/>
    <col min="7" max="7" width="10.8515625" style="3" customWidth="1"/>
    <col min="8" max="8" width="15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6</v>
      </c>
    </row>
    <row r="2" spans="1:11" ht="19.5">
      <c r="A2" s="1" t="s">
        <v>7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19</v>
      </c>
      <c r="D4" s="48" t="s">
        <v>8</v>
      </c>
      <c r="E4" s="48" t="s">
        <v>10</v>
      </c>
      <c r="F4" s="48" t="s">
        <v>4</v>
      </c>
      <c r="G4" s="48" t="s">
        <v>20</v>
      </c>
      <c r="H4" s="48" t="s">
        <v>9</v>
      </c>
      <c r="I4" s="48" t="s">
        <v>21</v>
      </c>
      <c r="J4" s="48" t="s">
        <v>22</v>
      </c>
      <c r="K4" s="48" t="s">
        <v>23</v>
      </c>
      <c r="L4" s="48" t="s">
        <v>24</v>
      </c>
      <c r="M4" s="48" t="s">
        <v>25</v>
      </c>
      <c r="N4" s="48" t="s">
        <v>26</v>
      </c>
      <c r="O4" s="48" t="s">
        <v>27</v>
      </c>
      <c r="P4" s="48" t="s">
        <v>28</v>
      </c>
      <c r="Q4" s="49" t="s">
        <v>29</v>
      </c>
    </row>
    <row r="5" spans="1:17" ht="61.5" customHeight="1" thickBot="1">
      <c r="A5" s="60"/>
      <c r="B5" s="61"/>
      <c r="C5" s="62" t="s">
        <v>44</v>
      </c>
      <c r="D5" s="62" t="s">
        <v>11</v>
      </c>
      <c r="E5" s="62" t="s">
        <v>59</v>
      </c>
      <c r="F5" s="62" t="s">
        <v>5</v>
      </c>
      <c r="G5" s="62" t="s">
        <v>45</v>
      </c>
      <c r="H5" s="62" t="s">
        <v>58</v>
      </c>
      <c r="I5" s="62" t="s">
        <v>41</v>
      </c>
      <c r="J5" s="62" t="s">
        <v>39</v>
      </c>
      <c r="K5" s="62" t="s">
        <v>42</v>
      </c>
      <c r="L5" s="62" t="s">
        <v>46</v>
      </c>
      <c r="M5" s="62" t="s">
        <v>36</v>
      </c>
      <c r="N5" s="62" t="s">
        <v>37</v>
      </c>
      <c r="O5" s="62" t="s">
        <v>43</v>
      </c>
      <c r="P5" s="62" t="s">
        <v>38</v>
      </c>
      <c r="Q5" s="63" t="s">
        <v>40</v>
      </c>
    </row>
    <row r="6" spans="1:17" ht="25.5" customHeight="1">
      <c r="A6" s="67">
        <v>1</v>
      </c>
      <c r="B6" s="68" t="s">
        <v>16</v>
      </c>
      <c r="C6" s="52" t="s">
        <v>65</v>
      </c>
      <c r="D6" s="55">
        <v>434230</v>
      </c>
      <c r="E6" s="40">
        <f aca="true" t="shared" si="0" ref="E6:E14">D6/3.452</f>
        <v>125790.84588644265</v>
      </c>
      <c r="F6" s="55" t="s">
        <v>63</v>
      </c>
      <c r="G6" s="55" t="s">
        <v>32</v>
      </c>
      <c r="H6" s="55">
        <v>26857</v>
      </c>
      <c r="I6" s="56">
        <v>364</v>
      </c>
      <c r="J6" s="26">
        <f aca="true" t="shared" si="1" ref="J6:J15">H6/I6</f>
        <v>73.78296703296704</v>
      </c>
      <c r="K6" s="56">
        <v>15</v>
      </c>
      <c r="L6" s="57">
        <v>1</v>
      </c>
      <c r="M6" s="55">
        <v>434230</v>
      </c>
      <c r="N6" s="55">
        <v>26857</v>
      </c>
      <c r="O6" s="40">
        <f aca="true" t="shared" si="2" ref="O6:O14">M6/3.452</f>
        <v>125790.84588644265</v>
      </c>
      <c r="P6" s="44">
        <v>41908</v>
      </c>
      <c r="Q6" s="54" t="s">
        <v>64</v>
      </c>
    </row>
    <row r="7" spans="1:17" ht="25.5" customHeight="1">
      <c r="A7" s="67">
        <f>A6+1</f>
        <v>2</v>
      </c>
      <c r="B7" s="41">
        <v>1</v>
      </c>
      <c r="C7" s="52" t="s">
        <v>79</v>
      </c>
      <c r="D7" s="55">
        <v>111185.01</v>
      </c>
      <c r="E7" s="40">
        <f t="shared" si="0"/>
        <v>32208.867323290844</v>
      </c>
      <c r="F7" s="40">
        <v>194325.55</v>
      </c>
      <c r="G7" s="58">
        <f>(D7-F7)/F7</f>
        <v>-0.4278415267575468</v>
      </c>
      <c r="H7" s="55">
        <v>7084</v>
      </c>
      <c r="I7" s="56">
        <v>196</v>
      </c>
      <c r="J7" s="26">
        <f t="shared" si="1"/>
        <v>36.142857142857146</v>
      </c>
      <c r="K7" s="56">
        <v>8</v>
      </c>
      <c r="L7" s="57">
        <v>2</v>
      </c>
      <c r="M7" s="55">
        <v>312864.56</v>
      </c>
      <c r="N7" s="55">
        <v>19353</v>
      </c>
      <c r="O7" s="40">
        <f t="shared" si="2"/>
        <v>90632.83893395134</v>
      </c>
      <c r="P7" s="44">
        <v>41901</v>
      </c>
      <c r="Q7" s="54" t="s">
        <v>13</v>
      </c>
    </row>
    <row r="8" spans="1:17" ht="25.5" customHeight="1">
      <c r="A8" s="67">
        <f aca="true" t="shared" si="3" ref="A8:A15">A7+1</f>
        <v>3</v>
      </c>
      <c r="B8" s="41">
        <v>2</v>
      </c>
      <c r="C8" s="4" t="s">
        <v>78</v>
      </c>
      <c r="D8" s="55">
        <v>100541.85</v>
      </c>
      <c r="E8" s="40">
        <f t="shared" si="0"/>
        <v>29125.680764774046</v>
      </c>
      <c r="F8" s="55">
        <v>115334.21</v>
      </c>
      <c r="G8" s="58">
        <f>(D8-F8)/F8</f>
        <v>-0.12825648174986415</v>
      </c>
      <c r="H8" s="55">
        <v>6814</v>
      </c>
      <c r="I8" s="56">
        <v>358</v>
      </c>
      <c r="J8" s="26">
        <f t="shared" si="1"/>
        <v>19.033519553072626</v>
      </c>
      <c r="K8" s="56">
        <v>22</v>
      </c>
      <c r="L8" s="57">
        <v>2</v>
      </c>
      <c r="M8" s="55">
        <v>217957.06</v>
      </c>
      <c r="N8" s="55">
        <v>14701</v>
      </c>
      <c r="O8" s="40">
        <f t="shared" si="2"/>
        <v>63139.35689455388</v>
      </c>
      <c r="P8" s="44">
        <v>41901</v>
      </c>
      <c r="Q8" s="54" t="s">
        <v>3</v>
      </c>
    </row>
    <row r="9" spans="1:17" ht="25.5" customHeight="1">
      <c r="A9" s="67">
        <f t="shared" si="3"/>
        <v>4</v>
      </c>
      <c r="B9" s="68" t="s">
        <v>16</v>
      </c>
      <c r="C9" s="52" t="s">
        <v>83</v>
      </c>
      <c r="D9" s="55">
        <v>92984.3</v>
      </c>
      <c r="E9" s="40">
        <f t="shared" si="0"/>
        <v>26936.355735805333</v>
      </c>
      <c r="F9" s="55" t="s">
        <v>63</v>
      </c>
      <c r="G9" s="55" t="s">
        <v>32</v>
      </c>
      <c r="H9" s="55">
        <v>5753</v>
      </c>
      <c r="I9" s="56">
        <v>229</v>
      </c>
      <c r="J9" s="26">
        <f t="shared" si="1"/>
        <v>25.12227074235808</v>
      </c>
      <c r="K9" s="56">
        <v>11</v>
      </c>
      <c r="L9" s="57">
        <v>1</v>
      </c>
      <c r="M9" s="55">
        <v>94365.3</v>
      </c>
      <c r="N9" s="55">
        <v>5845</v>
      </c>
      <c r="O9" s="40">
        <f t="shared" si="2"/>
        <v>27336.41367323291</v>
      </c>
      <c r="P9" s="44">
        <v>41908</v>
      </c>
      <c r="Q9" s="59" t="s">
        <v>84</v>
      </c>
    </row>
    <row r="10" spans="1:17" ht="25.5" customHeight="1">
      <c r="A10" s="67">
        <f t="shared" si="3"/>
        <v>5</v>
      </c>
      <c r="B10" s="41">
        <v>6</v>
      </c>
      <c r="C10" s="4" t="s">
        <v>53</v>
      </c>
      <c r="D10" s="55">
        <v>49502.75</v>
      </c>
      <c r="E10" s="40">
        <f t="shared" si="0"/>
        <v>14340.309965237544</v>
      </c>
      <c r="F10" s="40">
        <v>26559.6</v>
      </c>
      <c r="G10" s="58">
        <f>(D10-F10)/F10</f>
        <v>0.8638364282594618</v>
      </c>
      <c r="H10" s="55">
        <v>3600</v>
      </c>
      <c r="I10" s="56">
        <v>180</v>
      </c>
      <c r="J10" s="26">
        <f t="shared" si="1"/>
        <v>20</v>
      </c>
      <c r="K10" s="56">
        <v>14</v>
      </c>
      <c r="L10" s="57">
        <v>6</v>
      </c>
      <c r="M10" s="55">
        <v>572240.78</v>
      </c>
      <c r="N10" s="55">
        <v>40796</v>
      </c>
      <c r="O10" s="40">
        <f t="shared" si="2"/>
        <v>165770.79374275784</v>
      </c>
      <c r="P10" s="44">
        <v>41873</v>
      </c>
      <c r="Q10" s="54" t="s">
        <v>54</v>
      </c>
    </row>
    <row r="11" spans="1:17" ht="25.5" customHeight="1">
      <c r="A11" s="67">
        <f t="shared" si="3"/>
        <v>6</v>
      </c>
      <c r="B11" s="68" t="s">
        <v>16</v>
      </c>
      <c r="C11" s="4" t="s">
        <v>66</v>
      </c>
      <c r="D11" s="55">
        <v>36445.100000000006</v>
      </c>
      <c r="E11" s="40">
        <f>D11/3.452</f>
        <v>10557.676709154115</v>
      </c>
      <c r="F11" s="55" t="s">
        <v>32</v>
      </c>
      <c r="G11" s="58" t="s">
        <v>32</v>
      </c>
      <c r="H11" s="55">
        <v>2083</v>
      </c>
      <c r="I11" s="56">
        <v>86</v>
      </c>
      <c r="J11" s="26">
        <f t="shared" si="1"/>
        <v>24.22093023255814</v>
      </c>
      <c r="K11" s="56">
        <v>8</v>
      </c>
      <c r="L11" s="57">
        <v>1</v>
      </c>
      <c r="M11" s="55">
        <v>27113.5</v>
      </c>
      <c r="N11" s="55">
        <v>1521</v>
      </c>
      <c r="O11" s="40">
        <f>M11/3.452</f>
        <v>7854.432213209733</v>
      </c>
      <c r="P11" s="44">
        <v>41908</v>
      </c>
      <c r="Q11" s="54" t="s">
        <v>67</v>
      </c>
    </row>
    <row r="12" spans="1:17" ht="25.5" customHeight="1">
      <c r="A12" s="67">
        <f t="shared" si="3"/>
        <v>7</v>
      </c>
      <c r="B12" s="41">
        <v>4</v>
      </c>
      <c r="C12" s="52" t="s">
        <v>68</v>
      </c>
      <c r="D12" s="55">
        <v>35485</v>
      </c>
      <c r="E12" s="40">
        <f t="shared" si="0"/>
        <v>10279.54808806489</v>
      </c>
      <c r="F12" s="29">
        <v>62609.11</v>
      </c>
      <c r="G12" s="58">
        <f>(D12-F12)/F12</f>
        <v>-0.4332294453634623</v>
      </c>
      <c r="H12" s="55">
        <v>2098</v>
      </c>
      <c r="I12" s="56">
        <v>72</v>
      </c>
      <c r="J12" s="26">
        <f t="shared" si="1"/>
        <v>29.13888888888889</v>
      </c>
      <c r="K12" s="56">
        <v>8</v>
      </c>
      <c r="L12" s="57">
        <v>4</v>
      </c>
      <c r="M12" s="55">
        <v>324175.82</v>
      </c>
      <c r="N12" s="55">
        <v>20469</v>
      </c>
      <c r="O12" s="40">
        <f t="shared" si="2"/>
        <v>93909.56546929317</v>
      </c>
      <c r="P12" s="44">
        <v>41887</v>
      </c>
      <c r="Q12" s="54" t="s">
        <v>69</v>
      </c>
    </row>
    <row r="13" spans="1:17" ht="25.5" customHeight="1">
      <c r="A13" s="67">
        <f t="shared" si="3"/>
        <v>8</v>
      </c>
      <c r="B13" s="41">
        <v>3</v>
      </c>
      <c r="C13" s="4" t="s">
        <v>12</v>
      </c>
      <c r="D13" s="55">
        <v>34614.8</v>
      </c>
      <c r="E13" s="40">
        <f t="shared" si="0"/>
        <v>10027.462340672075</v>
      </c>
      <c r="F13" s="29">
        <v>87485.6</v>
      </c>
      <c r="G13" s="58">
        <f>(D13-F13)/F13</f>
        <v>-0.6043371709172709</v>
      </c>
      <c r="H13" s="55">
        <v>2094</v>
      </c>
      <c r="I13" s="56">
        <v>73</v>
      </c>
      <c r="J13" s="26">
        <f t="shared" si="1"/>
        <v>28.684931506849313</v>
      </c>
      <c r="K13" s="56">
        <v>7</v>
      </c>
      <c r="L13" s="57">
        <v>4</v>
      </c>
      <c r="M13" s="55">
        <v>317396.9</v>
      </c>
      <c r="N13" s="55">
        <v>20380</v>
      </c>
      <c r="O13" s="40">
        <f t="shared" si="2"/>
        <v>91945.79953650059</v>
      </c>
      <c r="P13" s="44">
        <v>41887</v>
      </c>
      <c r="Q13" s="54" t="s">
        <v>13</v>
      </c>
    </row>
    <row r="14" spans="1:17" ht="25.5" customHeight="1">
      <c r="A14" s="67">
        <f t="shared" si="3"/>
        <v>9</v>
      </c>
      <c r="B14" s="68" t="s">
        <v>61</v>
      </c>
      <c r="C14" s="52" t="s">
        <v>81</v>
      </c>
      <c r="D14" s="55">
        <v>31203.1</v>
      </c>
      <c r="E14" s="40">
        <f t="shared" si="0"/>
        <v>9039.136732329085</v>
      </c>
      <c r="F14" s="55" t="s">
        <v>32</v>
      </c>
      <c r="G14" s="58" t="s">
        <v>32</v>
      </c>
      <c r="H14" s="55">
        <v>1995</v>
      </c>
      <c r="I14" s="56">
        <v>174</v>
      </c>
      <c r="J14" s="26">
        <f t="shared" si="1"/>
        <v>11.46551724137931</v>
      </c>
      <c r="K14" s="56">
        <v>10</v>
      </c>
      <c r="L14" s="57">
        <v>1</v>
      </c>
      <c r="M14" s="55">
        <v>34976.6</v>
      </c>
      <c r="N14" s="55">
        <v>2239</v>
      </c>
      <c r="O14" s="40">
        <f t="shared" si="2"/>
        <v>10132.271147161066</v>
      </c>
      <c r="P14" s="44">
        <v>41908</v>
      </c>
      <c r="Q14" s="54" t="s">
        <v>47</v>
      </c>
    </row>
    <row r="15" spans="1:17" ht="25.5" customHeight="1">
      <c r="A15" s="67">
        <f t="shared" si="3"/>
        <v>10</v>
      </c>
      <c r="B15" s="41">
        <v>8</v>
      </c>
      <c r="C15" s="4" t="s">
        <v>35</v>
      </c>
      <c r="D15" s="55">
        <v>19232.9515</v>
      </c>
      <c r="E15" s="40">
        <f>D15/3.452</f>
        <v>5571.538673232908</v>
      </c>
      <c r="F15" s="40">
        <v>22296</v>
      </c>
      <c r="G15" s="58">
        <f>(D15-F15)/F15</f>
        <v>-0.13738107732328672</v>
      </c>
      <c r="H15" s="55">
        <v>1893</v>
      </c>
      <c r="I15" s="56">
        <v>63</v>
      </c>
      <c r="J15" s="26">
        <f t="shared" si="1"/>
        <v>30.047619047619047</v>
      </c>
      <c r="K15" s="28">
        <v>8</v>
      </c>
      <c r="L15" s="40">
        <v>7</v>
      </c>
      <c r="M15" s="55">
        <v>332030.5998</v>
      </c>
      <c r="N15" s="55">
        <v>24142</v>
      </c>
      <c r="O15" s="40">
        <f>M15/3.452</f>
        <v>96184.99414831982</v>
      </c>
      <c r="P15" s="44">
        <v>41866</v>
      </c>
      <c r="Q15" s="54" t="s">
        <v>31</v>
      </c>
    </row>
    <row r="16" spans="1:17" ht="27" customHeight="1">
      <c r="A16" s="64"/>
      <c r="B16" s="41"/>
      <c r="C16" s="12" t="s">
        <v>30</v>
      </c>
      <c r="D16" s="39">
        <f>SUM(D6:D15)</f>
        <v>945424.8615</v>
      </c>
      <c r="E16" s="39">
        <f>SUM(E6:E15)</f>
        <v>273877.42221900343</v>
      </c>
      <c r="F16" s="39">
        <v>611028.5099999999</v>
      </c>
      <c r="G16" s="13">
        <f>(D16-F16)/F16</f>
        <v>0.5472680014554479</v>
      </c>
      <c r="H16" s="39">
        <f>SUM(H6:H15)</f>
        <v>60271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5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7">
        <f>A15+1</f>
        <v>11</v>
      </c>
      <c r="B18" s="41">
        <v>11</v>
      </c>
      <c r="C18" s="4" t="s">
        <v>57</v>
      </c>
      <c r="D18" s="55">
        <v>13265.0083</v>
      </c>
      <c r="E18" s="40">
        <f>D18/3.452</f>
        <v>3842.702288528389</v>
      </c>
      <c r="F18" s="29">
        <v>11486</v>
      </c>
      <c r="G18" s="58">
        <f>(D18-F18)/F18</f>
        <v>0.15488492947936613</v>
      </c>
      <c r="H18" s="55">
        <v>971</v>
      </c>
      <c r="I18" s="56">
        <v>60</v>
      </c>
      <c r="J18" s="26">
        <f aca="true" t="shared" si="4" ref="J18:J27">H18/I18</f>
        <v>16.183333333333334</v>
      </c>
      <c r="K18" s="28">
        <v>14</v>
      </c>
      <c r="L18" s="40">
        <v>4</v>
      </c>
      <c r="M18" s="55">
        <v>74908.7883</v>
      </c>
      <c r="N18" s="55">
        <v>5480</v>
      </c>
      <c r="O18" s="40">
        <f>M18/3.452</f>
        <v>21700.112485515645</v>
      </c>
      <c r="P18" s="44">
        <v>41887</v>
      </c>
      <c r="Q18" s="54" t="s">
        <v>31</v>
      </c>
    </row>
    <row r="19" spans="1:17" ht="25.5" customHeight="1">
      <c r="A19" s="67">
        <f>A18+1</f>
        <v>12</v>
      </c>
      <c r="B19" s="41" t="s">
        <v>49</v>
      </c>
      <c r="C19" s="4" t="s">
        <v>62</v>
      </c>
      <c r="D19" s="55">
        <v>12733.8</v>
      </c>
      <c r="E19" s="40">
        <f>D19/3.452</f>
        <v>3688.8180764774042</v>
      </c>
      <c r="F19" s="55" t="s">
        <v>32</v>
      </c>
      <c r="G19" s="58" t="s">
        <v>32</v>
      </c>
      <c r="H19" s="55">
        <v>752</v>
      </c>
      <c r="I19" s="56">
        <v>7</v>
      </c>
      <c r="J19" s="26">
        <f t="shared" si="4"/>
        <v>107.42857142857143</v>
      </c>
      <c r="K19" s="56">
        <v>7</v>
      </c>
      <c r="L19" s="57" t="s">
        <v>49</v>
      </c>
      <c r="M19" s="55">
        <v>12733.8</v>
      </c>
      <c r="N19" s="55">
        <v>752</v>
      </c>
      <c r="O19" s="40">
        <f>M19/3.452</f>
        <v>3688.8180764774042</v>
      </c>
      <c r="P19" s="44" t="s">
        <v>82</v>
      </c>
      <c r="Q19" s="54" t="s">
        <v>48</v>
      </c>
    </row>
    <row r="20" spans="1:17" ht="25.5" customHeight="1">
      <c r="A20" s="67">
        <f aca="true" t="shared" si="5" ref="A20:A27">A19+1</f>
        <v>13</v>
      </c>
      <c r="B20" s="41">
        <v>5</v>
      </c>
      <c r="C20" s="52" t="s">
        <v>70</v>
      </c>
      <c r="D20" s="55">
        <v>9665.58</v>
      </c>
      <c r="E20" s="40">
        <f aca="true" t="shared" si="6" ref="E20:E27">D20/3.452</f>
        <v>2799.9942062572422</v>
      </c>
      <c r="F20" s="55">
        <v>33401.98</v>
      </c>
      <c r="G20" s="58">
        <f>(D20-F20)/F20</f>
        <v>-0.7106285316020188</v>
      </c>
      <c r="H20" s="55">
        <v>633</v>
      </c>
      <c r="I20" s="56">
        <v>50</v>
      </c>
      <c r="J20" s="26">
        <f t="shared" si="4"/>
        <v>12.66</v>
      </c>
      <c r="K20" s="56">
        <v>6</v>
      </c>
      <c r="L20" s="57">
        <v>3</v>
      </c>
      <c r="M20" s="55">
        <v>118052.16</v>
      </c>
      <c r="N20" s="55">
        <v>8678</v>
      </c>
      <c r="O20" s="40">
        <f aca="true" t="shared" si="7" ref="O20:O27">M20/3.452</f>
        <v>34198.19235225956</v>
      </c>
      <c r="P20" s="44">
        <v>41894</v>
      </c>
      <c r="Q20" s="59" t="s">
        <v>33</v>
      </c>
    </row>
    <row r="21" spans="1:17" ht="25.5" customHeight="1">
      <c r="A21" s="67">
        <f t="shared" si="5"/>
        <v>14</v>
      </c>
      <c r="B21" s="41">
        <v>10</v>
      </c>
      <c r="C21" s="4" t="s">
        <v>55</v>
      </c>
      <c r="D21" s="55">
        <v>9482.5</v>
      </c>
      <c r="E21" s="40">
        <f t="shared" si="6"/>
        <v>2746.9582850521438</v>
      </c>
      <c r="F21" s="40">
        <v>20683</v>
      </c>
      <c r="G21" s="58">
        <f>(D21-F21)/F21</f>
        <v>-0.5415316926944834</v>
      </c>
      <c r="H21" s="55">
        <v>557</v>
      </c>
      <c r="I21" s="56">
        <v>32</v>
      </c>
      <c r="J21" s="26">
        <f t="shared" si="4"/>
        <v>17.40625</v>
      </c>
      <c r="K21" s="56">
        <v>3</v>
      </c>
      <c r="L21" s="57">
        <v>4</v>
      </c>
      <c r="M21" s="55">
        <v>99976.2</v>
      </c>
      <c r="N21" s="55">
        <v>6636</v>
      </c>
      <c r="O21" s="40">
        <f t="shared" si="7"/>
        <v>28961.819235225954</v>
      </c>
      <c r="P21" s="44">
        <v>41887</v>
      </c>
      <c r="Q21" s="54" t="s">
        <v>48</v>
      </c>
    </row>
    <row r="22" spans="1:17" ht="25.5" customHeight="1">
      <c r="A22" s="67">
        <f t="shared" si="5"/>
        <v>15</v>
      </c>
      <c r="B22" s="41" t="s">
        <v>49</v>
      </c>
      <c r="C22" s="52" t="s">
        <v>60</v>
      </c>
      <c r="D22" s="55">
        <v>8506.2</v>
      </c>
      <c r="E22" s="40">
        <f t="shared" si="6"/>
        <v>2464.1367323290847</v>
      </c>
      <c r="F22" s="55" t="s">
        <v>32</v>
      </c>
      <c r="G22" s="58" t="s">
        <v>32</v>
      </c>
      <c r="H22" s="55">
        <v>525</v>
      </c>
      <c r="I22" s="56">
        <v>9</v>
      </c>
      <c r="J22" s="26">
        <f t="shared" si="4"/>
        <v>58.333333333333336</v>
      </c>
      <c r="K22" s="56">
        <v>9</v>
      </c>
      <c r="L22" s="57" t="s">
        <v>49</v>
      </c>
      <c r="M22" s="55">
        <v>8506.2</v>
      </c>
      <c r="N22" s="55">
        <v>525</v>
      </c>
      <c r="O22" s="40">
        <f t="shared" si="7"/>
        <v>2464.1367323290847</v>
      </c>
      <c r="P22" s="44" t="s">
        <v>82</v>
      </c>
      <c r="Q22" s="54" t="s">
        <v>13</v>
      </c>
    </row>
    <row r="23" spans="1:17" ht="25.5" customHeight="1">
      <c r="A23" s="67">
        <f t="shared" si="5"/>
        <v>16</v>
      </c>
      <c r="B23" s="41">
        <v>13</v>
      </c>
      <c r="C23" s="4" t="s">
        <v>34</v>
      </c>
      <c r="D23" s="29">
        <v>7142.1</v>
      </c>
      <c r="E23" s="40">
        <f t="shared" si="6"/>
        <v>2068.9745075318656</v>
      </c>
      <c r="F23" s="29">
        <v>9981.8</v>
      </c>
      <c r="G23" s="58">
        <f aca="true" t="shared" si="8" ref="G23:G28">(D23-F23)/F23</f>
        <v>-0.28448776773728174</v>
      </c>
      <c r="H23" s="29">
        <v>466</v>
      </c>
      <c r="I23" s="28">
        <v>13</v>
      </c>
      <c r="J23" s="26">
        <f t="shared" si="4"/>
        <v>35.84615384615385</v>
      </c>
      <c r="K23" s="28">
        <v>2</v>
      </c>
      <c r="L23" s="40">
        <v>7</v>
      </c>
      <c r="M23" s="29">
        <v>467289.6</v>
      </c>
      <c r="N23" s="29">
        <v>29507</v>
      </c>
      <c r="O23" s="40">
        <f t="shared" si="7"/>
        <v>135367.78679026652</v>
      </c>
      <c r="P23" s="44">
        <v>41866</v>
      </c>
      <c r="Q23" s="54" t="s">
        <v>15</v>
      </c>
    </row>
    <row r="24" spans="1:17" ht="25.5" customHeight="1">
      <c r="A24" s="67">
        <f t="shared" si="5"/>
        <v>17</v>
      </c>
      <c r="B24" s="41">
        <v>17</v>
      </c>
      <c r="C24" s="4" t="s">
        <v>56</v>
      </c>
      <c r="D24" s="55">
        <v>5759</v>
      </c>
      <c r="E24" s="40">
        <f t="shared" si="6"/>
        <v>1668.3082271147161</v>
      </c>
      <c r="F24" s="40">
        <v>6439</v>
      </c>
      <c r="G24" s="58">
        <f t="shared" si="8"/>
        <v>-0.1056064606305327</v>
      </c>
      <c r="H24" s="55">
        <v>700</v>
      </c>
      <c r="I24" s="56">
        <v>45</v>
      </c>
      <c r="J24" s="26">
        <f t="shared" si="4"/>
        <v>15.555555555555555</v>
      </c>
      <c r="K24" s="56">
        <v>5</v>
      </c>
      <c r="L24" s="57">
        <v>5</v>
      </c>
      <c r="M24" s="55">
        <v>48540.4</v>
      </c>
      <c r="N24" s="55">
        <v>4038</v>
      </c>
      <c r="O24" s="40">
        <f t="shared" si="7"/>
        <v>14061.529548088065</v>
      </c>
      <c r="P24" s="44">
        <v>41880</v>
      </c>
      <c r="Q24" s="54" t="s">
        <v>14</v>
      </c>
    </row>
    <row r="25" spans="1:17" ht="25.5" customHeight="1">
      <c r="A25" s="67">
        <f t="shared" si="5"/>
        <v>18</v>
      </c>
      <c r="B25" s="41">
        <v>9</v>
      </c>
      <c r="C25" s="52" t="s">
        <v>80</v>
      </c>
      <c r="D25" s="55">
        <v>5187.8</v>
      </c>
      <c r="E25" s="40">
        <f t="shared" si="6"/>
        <v>1502.8389339513326</v>
      </c>
      <c r="F25" s="55">
        <v>22055.96</v>
      </c>
      <c r="G25" s="58">
        <f t="shared" si="8"/>
        <v>-0.764789199835328</v>
      </c>
      <c r="H25" s="55">
        <v>326</v>
      </c>
      <c r="I25" s="56">
        <v>29</v>
      </c>
      <c r="J25" s="26">
        <f t="shared" si="4"/>
        <v>11.241379310344827</v>
      </c>
      <c r="K25" s="56">
        <v>4</v>
      </c>
      <c r="L25" s="57">
        <v>2</v>
      </c>
      <c r="M25" s="55">
        <v>27243.76</v>
      </c>
      <c r="N25" s="55">
        <v>1924</v>
      </c>
      <c r="O25" s="40">
        <f t="shared" si="7"/>
        <v>7892.166859791425</v>
      </c>
      <c r="P25" s="44">
        <v>41901</v>
      </c>
      <c r="Q25" s="54" t="s">
        <v>47</v>
      </c>
    </row>
    <row r="26" spans="1:17" ht="25.5" customHeight="1">
      <c r="A26" s="67">
        <f t="shared" si="5"/>
        <v>19</v>
      </c>
      <c r="B26" s="41">
        <v>7</v>
      </c>
      <c r="C26" s="52" t="s">
        <v>2</v>
      </c>
      <c r="D26" s="55">
        <v>3837</v>
      </c>
      <c r="E26" s="40">
        <f t="shared" si="6"/>
        <v>1111.529548088065</v>
      </c>
      <c r="F26" s="40">
        <v>26277.5</v>
      </c>
      <c r="G26" s="58">
        <f t="shared" si="8"/>
        <v>-0.8539815431452764</v>
      </c>
      <c r="H26" s="55">
        <v>220</v>
      </c>
      <c r="I26" s="56">
        <v>9</v>
      </c>
      <c r="J26" s="26">
        <f t="shared" si="4"/>
        <v>24.444444444444443</v>
      </c>
      <c r="K26" s="56">
        <v>2</v>
      </c>
      <c r="L26" s="57">
        <v>3</v>
      </c>
      <c r="M26" s="55">
        <v>81985.4</v>
      </c>
      <c r="N26" s="55">
        <v>5737</v>
      </c>
      <c r="O26" s="40">
        <f t="shared" si="7"/>
        <v>23750.115874855153</v>
      </c>
      <c r="P26" s="44">
        <v>41894</v>
      </c>
      <c r="Q26" s="54" t="s">
        <v>3</v>
      </c>
    </row>
    <row r="27" spans="1:17" ht="25.5" customHeight="1">
      <c r="A27" s="67">
        <f t="shared" si="5"/>
        <v>20</v>
      </c>
      <c r="B27" s="41">
        <v>15</v>
      </c>
      <c r="C27" s="4" t="s">
        <v>52</v>
      </c>
      <c r="D27" s="55">
        <v>3604</v>
      </c>
      <c r="E27" s="40">
        <f t="shared" si="6"/>
        <v>1044.0324449594439</v>
      </c>
      <c r="F27" s="40">
        <v>8659</v>
      </c>
      <c r="G27" s="58">
        <f t="shared" si="8"/>
        <v>-0.583785656542326</v>
      </c>
      <c r="H27" s="55">
        <v>219</v>
      </c>
      <c r="I27" s="56">
        <v>14</v>
      </c>
      <c r="J27" s="26">
        <f t="shared" si="4"/>
        <v>15.642857142857142</v>
      </c>
      <c r="K27" s="56">
        <v>1</v>
      </c>
      <c r="L27" s="57">
        <v>6</v>
      </c>
      <c r="M27" s="55">
        <v>147586.56</v>
      </c>
      <c r="N27" s="55">
        <v>9761</v>
      </c>
      <c r="O27" s="40">
        <f t="shared" si="7"/>
        <v>42753.928157589806</v>
      </c>
      <c r="P27" s="44">
        <v>41873</v>
      </c>
      <c r="Q27" s="54" t="s">
        <v>47</v>
      </c>
    </row>
    <row r="28" spans="1:17" ht="27" customHeight="1">
      <c r="A28" s="64"/>
      <c r="B28" s="41"/>
      <c r="C28" s="12" t="s">
        <v>17</v>
      </c>
      <c r="D28" s="39">
        <f>SUM(D18:D27)+D16</f>
        <v>1024607.8498</v>
      </c>
      <c r="E28" s="39">
        <f>SUM(E18:E27)+E16</f>
        <v>296815.7154692931</v>
      </c>
      <c r="F28" s="39">
        <v>687910.8099999999</v>
      </c>
      <c r="G28" s="13">
        <f t="shared" si="8"/>
        <v>0.4894486827442064</v>
      </c>
      <c r="H28" s="39">
        <f>SUM(H18:H27)+H16</f>
        <v>65640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6"/>
      <c r="B29" s="43"/>
      <c r="C29" s="9"/>
      <c r="D29" s="10"/>
      <c r="E29" s="10"/>
      <c r="F29" s="10"/>
      <c r="G29" s="19"/>
      <c r="H29" s="45">
        <f>SUM(H28:H28)</f>
        <v>65640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7">
        <f>A27+1</f>
        <v>21</v>
      </c>
      <c r="B30" s="41">
        <v>16</v>
      </c>
      <c r="C30" s="4" t="s">
        <v>50</v>
      </c>
      <c r="D30" s="29">
        <v>3152.5</v>
      </c>
      <c r="E30" s="40">
        <f aca="true" t="shared" si="9" ref="E30:E35">D30/3.452</f>
        <v>913.2387022016222</v>
      </c>
      <c r="F30" s="40">
        <v>7079</v>
      </c>
      <c r="G30" s="58">
        <f aca="true" t="shared" si="10" ref="G30:G36">(D30-F30)/F30</f>
        <v>-0.5546687385223902</v>
      </c>
      <c r="H30" s="29">
        <v>163</v>
      </c>
      <c r="I30" s="28">
        <v>14</v>
      </c>
      <c r="J30" s="26">
        <f aca="true" t="shared" si="11" ref="J30:J35">H30/I30</f>
        <v>11.642857142857142</v>
      </c>
      <c r="K30" s="28">
        <v>1</v>
      </c>
      <c r="L30" s="40">
        <v>5</v>
      </c>
      <c r="M30" s="29">
        <v>154388.93</v>
      </c>
      <c r="N30" s="29">
        <v>9076</v>
      </c>
      <c r="O30" s="40">
        <f aca="true" t="shared" si="12" ref="O30:O35">M30/3.452</f>
        <v>44724.48725376593</v>
      </c>
      <c r="P30" s="44">
        <v>41880</v>
      </c>
      <c r="Q30" s="54" t="s">
        <v>51</v>
      </c>
    </row>
    <row r="31" spans="1:17" ht="25.5" customHeight="1">
      <c r="A31" s="67">
        <f>A30+1</f>
        <v>22</v>
      </c>
      <c r="B31" s="41">
        <v>22</v>
      </c>
      <c r="C31" s="4" t="s">
        <v>76</v>
      </c>
      <c r="D31" s="55">
        <v>1761</v>
      </c>
      <c r="E31" s="40">
        <f t="shared" si="9"/>
        <v>510.1390498261877</v>
      </c>
      <c r="F31" s="57">
        <v>1480</v>
      </c>
      <c r="G31" s="58">
        <f t="shared" si="10"/>
        <v>0.18986486486486487</v>
      </c>
      <c r="H31" s="55">
        <v>126</v>
      </c>
      <c r="I31" s="56">
        <v>7</v>
      </c>
      <c r="J31" s="26">
        <f t="shared" si="11"/>
        <v>18</v>
      </c>
      <c r="K31" s="56">
        <v>1</v>
      </c>
      <c r="L31" s="57"/>
      <c r="M31" s="55">
        <v>630286.6</v>
      </c>
      <c r="N31" s="55">
        <v>55153</v>
      </c>
      <c r="O31" s="40">
        <f t="shared" si="12"/>
        <v>182585.92120509848</v>
      </c>
      <c r="P31" s="44">
        <v>41544</v>
      </c>
      <c r="Q31" s="54" t="s">
        <v>77</v>
      </c>
    </row>
    <row r="32" spans="1:17" ht="25.5" customHeight="1">
      <c r="A32" s="67">
        <f>A31+1</f>
        <v>23</v>
      </c>
      <c r="B32" s="41">
        <v>21</v>
      </c>
      <c r="C32" s="4" t="s">
        <v>0</v>
      </c>
      <c r="D32" s="55">
        <v>953</v>
      </c>
      <c r="E32" s="40">
        <f t="shared" si="9"/>
        <v>276.071842410197</v>
      </c>
      <c r="F32" s="55">
        <v>1747</v>
      </c>
      <c r="G32" s="58">
        <f t="shared" si="10"/>
        <v>-0.45449341728677733</v>
      </c>
      <c r="H32" s="55">
        <v>75</v>
      </c>
      <c r="I32" s="56">
        <v>7</v>
      </c>
      <c r="J32" s="26">
        <f t="shared" si="11"/>
        <v>10.714285714285714</v>
      </c>
      <c r="K32" s="56">
        <v>2</v>
      </c>
      <c r="L32" s="57">
        <v>2</v>
      </c>
      <c r="M32" s="55">
        <v>2700</v>
      </c>
      <c r="N32" s="55">
        <v>260</v>
      </c>
      <c r="O32" s="40">
        <f t="shared" si="12"/>
        <v>782.1552723059096</v>
      </c>
      <c r="P32" s="44">
        <v>41901</v>
      </c>
      <c r="Q32" s="54" t="s">
        <v>1</v>
      </c>
    </row>
    <row r="33" spans="1:17" ht="25.5" customHeight="1">
      <c r="A33" s="67">
        <f>A32+1</f>
        <v>24</v>
      </c>
      <c r="B33" s="41">
        <v>24</v>
      </c>
      <c r="C33" s="52" t="s">
        <v>74</v>
      </c>
      <c r="D33" s="55">
        <v>196</v>
      </c>
      <c r="E33" s="40">
        <f>D33/3.452</f>
        <v>56.77867902665122</v>
      </c>
      <c r="F33" s="55">
        <v>741</v>
      </c>
      <c r="G33" s="58">
        <f t="shared" si="10"/>
        <v>-0.7354925775978407</v>
      </c>
      <c r="H33" s="55">
        <v>13</v>
      </c>
      <c r="I33" s="56">
        <v>2</v>
      </c>
      <c r="J33" s="26">
        <f t="shared" si="11"/>
        <v>6.5</v>
      </c>
      <c r="K33" s="56">
        <v>2</v>
      </c>
      <c r="L33" s="57">
        <v>4</v>
      </c>
      <c r="M33" s="55">
        <v>3271</v>
      </c>
      <c r="N33" s="55">
        <v>253</v>
      </c>
      <c r="O33" s="40">
        <f>M33/3.452</f>
        <v>947.5666280417149</v>
      </c>
      <c r="P33" s="44">
        <v>41887</v>
      </c>
      <c r="Q33" s="54" t="s">
        <v>75</v>
      </c>
    </row>
    <row r="34" spans="1:17" ht="25.5" customHeight="1">
      <c r="A34" s="67">
        <f>A33+1</f>
        <v>25</v>
      </c>
      <c r="B34" s="41">
        <v>25</v>
      </c>
      <c r="C34" s="4" t="s">
        <v>72</v>
      </c>
      <c r="D34" s="55">
        <v>176</v>
      </c>
      <c r="E34" s="40">
        <f t="shared" si="9"/>
        <v>50.984936268829664</v>
      </c>
      <c r="F34" s="55">
        <v>678</v>
      </c>
      <c r="G34" s="58">
        <f t="shared" si="10"/>
        <v>-0.7404129793510325</v>
      </c>
      <c r="H34" s="55">
        <v>11</v>
      </c>
      <c r="I34" s="56">
        <v>2</v>
      </c>
      <c r="J34" s="26">
        <f t="shared" si="11"/>
        <v>5.5</v>
      </c>
      <c r="K34" s="56">
        <v>1</v>
      </c>
      <c r="L34" s="57">
        <v>15</v>
      </c>
      <c r="M34" s="55">
        <v>59266.9</v>
      </c>
      <c r="N34" s="55">
        <v>3920</v>
      </c>
      <c r="O34" s="40">
        <f t="shared" si="12"/>
        <v>17168.85863267671</v>
      </c>
      <c r="P34" s="44">
        <v>41817</v>
      </c>
      <c r="Q34" s="54" t="s">
        <v>73</v>
      </c>
    </row>
    <row r="35" spans="1:17" ht="25.5" customHeight="1">
      <c r="A35" s="67">
        <f>A34+1</f>
        <v>26</v>
      </c>
      <c r="B35" s="41">
        <v>29</v>
      </c>
      <c r="C35" s="4" t="s">
        <v>71</v>
      </c>
      <c r="D35" s="55">
        <v>105</v>
      </c>
      <c r="E35" s="40">
        <f t="shared" si="9"/>
        <v>30.417149478563154</v>
      </c>
      <c r="F35" s="55">
        <v>12</v>
      </c>
      <c r="G35" s="58">
        <f t="shared" si="10"/>
        <v>7.75</v>
      </c>
      <c r="H35" s="55">
        <v>15</v>
      </c>
      <c r="I35" s="56">
        <v>2</v>
      </c>
      <c r="J35" s="26">
        <f t="shared" si="11"/>
        <v>7.5</v>
      </c>
      <c r="K35" s="56">
        <v>1</v>
      </c>
      <c r="L35" s="57"/>
      <c r="M35" s="55">
        <v>1466402.63</v>
      </c>
      <c r="N35" s="55">
        <v>102456</v>
      </c>
      <c r="O35" s="40">
        <f t="shared" si="12"/>
        <v>424797.9808806489</v>
      </c>
      <c r="P35" s="53">
        <v>41740</v>
      </c>
      <c r="Q35" s="54" t="s">
        <v>33</v>
      </c>
    </row>
    <row r="36" spans="1:17" ht="27" customHeight="1">
      <c r="A36" s="50"/>
      <c r="B36" s="41"/>
      <c r="C36" s="12" t="s">
        <v>18</v>
      </c>
      <c r="D36" s="39">
        <f>SUM(D30:D35)+D28</f>
        <v>1030951.3498</v>
      </c>
      <c r="E36" s="39">
        <f>SUM(E30:E35)+E28</f>
        <v>298653.3458285052</v>
      </c>
      <c r="F36" s="39">
        <v>694789.8099999999</v>
      </c>
      <c r="G36" s="13">
        <f t="shared" si="10"/>
        <v>0.4838319948877777</v>
      </c>
      <c r="H36" s="39">
        <f>SUM(H30:H35)+H28</f>
        <v>66043</v>
      </c>
      <c r="I36" s="39"/>
      <c r="J36" s="30"/>
      <c r="K36" s="32"/>
      <c r="L36" s="30"/>
      <c r="M36" s="33"/>
      <c r="N36" s="33"/>
      <c r="O36" s="40"/>
      <c r="P36" s="34"/>
      <c r="Q36" s="37"/>
    </row>
    <row r="37" spans="1:17" ht="12" customHeight="1">
      <c r="A37" s="51"/>
      <c r="B37" s="43"/>
      <c r="C37" s="9"/>
      <c r="D37" s="10"/>
      <c r="E37" s="10"/>
      <c r="F37" s="10"/>
      <c r="G37" s="19"/>
      <c r="H37" s="18"/>
      <c r="I37" s="20"/>
      <c r="J37" s="20"/>
      <c r="K37" s="31"/>
      <c r="L37" s="20"/>
      <c r="M37" s="21"/>
      <c r="N37" s="21"/>
      <c r="O37" s="21"/>
      <c r="P37" s="11"/>
      <c r="Q37" s="3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2014-10-06T14:29:33Z</dcterms:modified>
  <cp:category/>
  <cp:version/>
  <cp:contentType/>
  <cp:contentStatus/>
</cp:coreProperties>
</file>