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060" windowWidth="25500" windowHeight="7140" activeTab="0"/>
  </bookViews>
  <sheets>
    <sheet name="Liepos 26 - 28  d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<sst xmlns="http://schemas.openxmlformats.org/spreadsheetml/2006/main" count="94" uniqueCount="74">
  <si>
    <t>Theatrical Film Distribution /
20th Century Fox</t>
  </si>
  <si>
    <t>Šrekas. Ilgai ir laimingai
(Shrek Forever After)</t>
  </si>
  <si>
    <t>Forum Cinemas /
Paramount</t>
  </si>
  <si>
    <t>Ralfas Griovėjas
(Wreck-It Ralph)</t>
  </si>
  <si>
    <t>Forum Cinemas /
WDSMPI</t>
  </si>
  <si>
    <t>Žaidžiame tiesą
(Igra v pravdu)</t>
  </si>
  <si>
    <t>Didysis Getsbis
(The Great Gatsby)</t>
  </si>
  <si>
    <t>Forum Cinemas /
Paramount</t>
  </si>
  <si>
    <t>Forum Cinemas /
WDSMPI</t>
  </si>
  <si>
    <t>Seansų
sk.</t>
  </si>
  <si>
    <t>\</t>
  </si>
  <si>
    <t>ACME Film /
Warner Bros.</t>
  </si>
  <si>
    <t>Legendos susivienija
(The Rise of the Guardians)</t>
  </si>
  <si>
    <t>VISO (top30):</t>
  </si>
  <si>
    <t>Žiūrovų lanko-mumo vidurkis</t>
  </si>
  <si>
    <t>Kopijų 
sk.</t>
  </si>
  <si>
    <t>Rodymo 
savaitė</t>
  </si>
  <si>
    <t>Forum Cinemas /
Universal</t>
  </si>
  <si>
    <t>Batuotas katinas Pūkis
(Puss In Boots)</t>
  </si>
  <si>
    <t>Incognito Films</t>
  </si>
  <si>
    <t>Pasaulinis karas Z
(World War Z)</t>
  </si>
  <si>
    <t>Forum Cinemas /
Paramount</t>
  </si>
  <si>
    <t xml:space="preserve">Liepos 26 - 28 d.  Lietuvos kino teatruose rodytų filmų top-30 </t>
  </si>
  <si>
    <t>Liepos 
19 - 21 d.
pajamos
(Lt)</t>
  </si>
  <si>
    <t>Liepos 
26 - 28 d.
pajamos
(Lt)</t>
  </si>
  <si>
    <t>Liepos 
26 - 28 d.
žiūrovų 
sk.</t>
  </si>
  <si>
    <t>Liepos 
26 - 28 d.
pajamos
(Eur)</t>
  </si>
  <si>
    <t>Rizikinga erzinti diedukus 2
(RED 2)</t>
  </si>
  <si>
    <t>ACME Film</t>
  </si>
  <si>
    <t>Karališka drąsa
(Brave)</t>
  </si>
  <si>
    <t>Mikė Pūkuotukas
(Winnie the Pooh)</t>
  </si>
  <si>
    <t>Pagirios 3: velniai žino kur
(Hangover 3)</t>
  </si>
  <si>
    <t>ACME Film /
Warner Bros.</t>
  </si>
  <si>
    <t>Ernis
(The Wolverine)</t>
  </si>
  <si>
    <t>Paslaptinga karalystė
(Epic)</t>
  </si>
  <si>
    <t>Theatrical Film Distribution /
20th Century Fox</t>
  </si>
  <si>
    <t>Žmogus iš plieno
(Man of Steel)</t>
  </si>
  <si>
    <t>Theatrical Film Distribution /
20th Century Fox</t>
  </si>
  <si>
    <t>ACME Film /
Warner Bros.</t>
  </si>
  <si>
    <t>Kultūristai
(Pain &amp; Gain)</t>
  </si>
  <si>
    <t>\</t>
  </si>
  <si>
    <t>Bendros
pajamos
(Lt)</t>
  </si>
  <si>
    <t>Bendras
žiūrovų
sk.</t>
  </si>
  <si>
    <t>Bendros
pajamos
(Eur)</t>
  </si>
  <si>
    <t>VISO (top10):</t>
  </si>
  <si>
    <t>Samsara</t>
  </si>
  <si>
    <t>Apgaulės meistrai
(Now You See Me)</t>
  </si>
  <si>
    <t>ACME Film</t>
  </si>
  <si>
    <t>Krudžiai
(Croods)</t>
  </si>
  <si>
    <t>Vienišas klajūnas
(The Lone Ranger)</t>
  </si>
  <si>
    <t>Forum Cinemas /
WDSMPI</t>
  </si>
  <si>
    <t>Ratai 2
(Cars 2)</t>
  </si>
  <si>
    <t>-</t>
  </si>
  <si>
    <t>Ugnies žiedas
(Pacific Rim)</t>
  </si>
  <si>
    <t>Prieš vidurnaktį
(Before Midnight)</t>
  </si>
  <si>
    <t>N</t>
  </si>
  <si>
    <t>Prior Entertaiment</t>
  </si>
  <si>
    <t>N</t>
  </si>
  <si>
    <t>Baltūjų rūmų šturmas
(White House Down)</t>
  </si>
  <si>
    <t>Sveiki atvykę į spąstus
(Welcome to the Punch)</t>
  </si>
  <si>
    <t>Bjaurusis aš 2
(Despicable Me 2)</t>
  </si>
  <si>
    <t>Vienas šūvis. Dvi kulkos
(The Heat)</t>
  </si>
  <si>
    <t>Dabar jau tikrai šikna
(This Is the End)</t>
  </si>
  <si>
    <t>ACME Film /
Sony</t>
  </si>
  <si>
    <t>Best Film</t>
  </si>
  <si>
    <t>Aš tokia susijaudinusi!
(Los amantes pasajeros / I'm So Excited)</t>
  </si>
  <si>
    <t>Theatrical Film Distribution /
20th Century Fox</t>
  </si>
  <si>
    <t>VISO (top20):</t>
  </si>
  <si>
    <t xml:space="preserve">Platintojas </t>
  </si>
  <si>
    <t>Filmas</t>
  </si>
  <si>
    <t>Premjeros
data</t>
  </si>
  <si>
    <t>Pakitimas</t>
  </si>
  <si>
    <t>Madagaskaras 3
(Madagascar 3: Europe's Most Wanted)</t>
  </si>
  <si>
    <t>Forum Cinemas /
Paramount</t>
  </si>
</sst>
</file>

<file path=xl/styles.xml><?xml version="1.0" encoding="utf-8"?>
<styleSheet xmlns="http://schemas.openxmlformats.org/spreadsheetml/2006/main">
  <numFmts count="55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[$-409]dddd\,\ mmmm\ dd\,\ yyyy"/>
    <numFmt numFmtId="202" formatCode="yyyy\.mm\.dd;@"/>
    <numFmt numFmtId="203" formatCode="yyyy/mm/dd;@"/>
    <numFmt numFmtId="204" formatCode="mmm/yyyy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#,##0\ &quot;Lt&quot;"/>
  </numFmts>
  <fonts count="28">
    <font>
      <sz val="10"/>
      <name val="Arial"/>
      <family val="2"/>
    </font>
    <font>
      <b/>
      <sz val="16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2"/>
    </font>
    <font>
      <sz val="10"/>
      <color indexed="8"/>
      <name val="Verdana"/>
      <family val="2"/>
    </font>
    <font>
      <b/>
      <i/>
      <sz val="10"/>
      <name val="Verdana"/>
      <family val="0"/>
    </font>
    <font>
      <b/>
      <sz val="10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justify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7" fillId="17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3" fontId="3" fillId="18" borderId="10" xfId="0" applyNumberFormat="1" applyFont="1" applyFill="1" applyBorder="1" applyAlignment="1">
      <alignment/>
    </xf>
    <xf numFmtId="0" fontId="3" fillId="18" borderId="10" xfId="0" applyFont="1" applyFill="1" applyBorder="1" applyAlignment="1">
      <alignment/>
    </xf>
    <xf numFmtId="1" fontId="3" fillId="18" borderId="10" xfId="0" applyNumberFormat="1" applyFont="1" applyFill="1" applyBorder="1" applyAlignment="1">
      <alignment/>
    </xf>
    <xf numFmtId="202" fontId="3" fillId="18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202" fontId="7" fillId="0" borderId="10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 applyProtection="1">
      <alignment horizontal="center" vertical="center" wrapText="1"/>
      <protection/>
    </xf>
    <xf numFmtId="10" fontId="7" fillId="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9" fillId="2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vertical="justify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18" borderId="11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202" fontId="7" fillId="0" borderId="17" xfId="0" applyNumberFormat="1" applyFont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/>
    </xf>
    <xf numFmtId="202" fontId="7" fillId="0" borderId="10" xfId="0" applyNumberFormat="1" applyFont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209" fontId="3" fillId="2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.07.19-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epos 19 - 25 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421875" style="6" customWidth="1"/>
    <col min="2" max="2" width="4.140625" style="6" customWidth="1"/>
    <col min="3" max="3" width="36.7109375" style="6" bestFit="1" customWidth="1"/>
    <col min="4" max="6" width="10.7109375" style="6" bestFit="1" customWidth="1"/>
    <col min="7" max="7" width="10.8515625" style="6" bestFit="1" customWidth="1"/>
    <col min="8" max="8" width="10.7109375" style="6" customWidth="1"/>
    <col min="9" max="9" width="8.28125" style="6" customWidth="1"/>
    <col min="10" max="10" width="8.8515625" style="6" customWidth="1"/>
    <col min="11" max="11" width="7.7109375" style="6" bestFit="1" customWidth="1"/>
    <col min="12" max="12" width="9.140625" style="6" customWidth="1"/>
    <col min="13" max="13" width="11.8515625" style="6" customWidth="1"/>
    <col min="14" max="14" width="11.421875" style="6" customWidth="1"/>
    <col min="15" max="15" width="11.140625" style="6" bestFit="1" customWidth="1"/>
    <col min="16" max="16" width="13.421875" style="6" customWidth="1"/>
    <col min="17" max="17" width="25.7109375" style="6" bestFit="1" customWidth="1"/>
    <col min="18" max="16384" width="8.7109375" style="6" customWidth="1"/>
  </cols>
  <sheetData>
    <row r="1" spans="1:10" ht="19.5">
      <c r="A1" s="1" t="s">
        <v>22</v>
      </c>
      <c r="B1" s="2"/>
      <c r="C1" s="2"/>
      <c r="D1" s="3"/>
      <c r="E1" s="3"/>
      <c r="F1" s="3"/>
      <c r="G1" s="2"/>
      <c r="H1" s="4"/>
      <c r="I1" s="5"/>
      <c r="J1" s="4"/>
    </row>
    <row r="2" ht="13.5" thickBot="1"/>
    <row r="3" spans="1:17" ht="57" customHeight="1">
      <c r="A3" s="29"/>
      <c r="B3" s="30"/>
      <c r="C3" s="31" t="s">
        <v>69</v>
      </c>
      <c r="D3" s="31" t="s">
        <v>24</v>
      </c>
      <c r="E3" s="31" t="s">
        <v>26</v>
      </c>
      <c r="F3" s="31" t="s">
        <v>23</v>
      </c>
      <c r="G3" s="31" t="s">
        <v>71</v>
      </c>
      <c r="H3" s="31" t="s">
        <v>25</v>
      </c>
      <c r="I3" s="31" t="s">
        <v>9</v>
      </c>
      <c r="J3" s="31" t="s">
        <v>14</v>
      </c>
      <c r="K3" s="31" t="s">
        <v>15</v>
      </c>
      <c r="L3" s="31" t="s">
        <v>16</v>
      </c>
      <c r="M3" s="31" t="s">
        <v>41</v>
      </c>
      <c r="N3" s="31" t="s">
        <v>42</v>
      </c>
      <c r="O3" s="31" t="s">
        <v>43</v>
      </c>
      <c r="P3" s="31" t="s">
        <v>70</v>
      </c>
      <c r="Q3" s="32" t="s">
        <v>68</v>
      </c>
    </row>
    <row r="4" spans="1:17" ht="27.75" customHeight="1">
      <c r="A4" s="33">
        <v>1</v>
      </c>
      <c r="B4" s="36">
        <v>1</v>
      </c>
      <c r="C4" s="21" t="s">
        <v>60</v>
      </c>
      <c r="D4" s="22">
        <v>92506</v>
      </c>
      <c r="E4" s="19">
        <f>D4/3.452</f>
        <v>26797.798377752028</v>
      </c>
      <c r="F4" s="19">
        <v>236516</v>
      </c>
      <c r="G4" s="23">
        <f>(D4-F4)/F4</f>
        <v>-0.6088805831317966</v>
      </c>
      <c r="H4" s="22">
        <v>6580</v>
      </c>
      <c r="I4" s="18">
        <v>228</v>
      </c>
      <c r="J4" s="8">
        <f>H4/I4</f>
        <v>28.859649122807017</v>
      </c>
      <c r="K4" s="18">
        <v>23</v>
      </c>
      <c r="L4" s="19">
        <v>3</v>
      </c>
      <c r="M4" s="22">
        <v>1331765.95</v>
      </c>
      <c r="N4" s="22">
        <v>96017</v>
      </c>
      <c r="O4" s="19">
        <f>M4/3.452</f>
        <v>385795.466396292</v>
      </c>
      <c r="P4" s="37">
        <v>41467</v>
      </c>
      <c r="Q4" s="28" t="s">
        <v>17</v>
      </c>
    </row>
    <row r="5" spans="1:17" ht="27.75" customHeight="1">
      <c r="A5" s="33">
        <f>A4+1</f>
        <v>2</v>
      </c>
      <c r="B5" s="36" t="s">
        <v>57</v>
      </c>
      <c r="C5" s="21" t="s">
        <v>33</v>
      </c>
      <c r="D5" s="22">
        <v>45938.5</v>
      </c>
      <c r="E5" s="19">
        <f>D5/3.452</f>
        <v>13307.79258400927</v>
      </c>
      <c r="F5" s="19" t="s">
        <v>52</v>
      </c>
      <c r="G5" s="23" t="s">
        <v>52</v>
      </c>
      <c r="H5" s="22">
        <v>3144</v>
      </c>
      <c r="I5" s="18">
        <v>108</v>
      </c>
      <c r="J5" s="8">
        <f>H5/I5</f>
        <v>29.11111111111111</v>
      </c>
      <c r="K5" s="18">
        <v>11</v>
      </c>
      <c r="L5" s="19">
        <v>1</v>
      </c>
      <c r="M5" s="22">
        <v>47039.5</v>
      </c>
      <c r="N5" s="22">
        <v>3220</v>
      </c>
      <c r="O5" s="19">
        <f>M5/3.452</f>
        <v>13626.738122827346</v>
      </c>
      <c r="P5" s="37">
        <v>41481</v>
      </c>
      <c r="Q5" s="28" t="s">
        <v>0</v>
      </c>
    </row>
    <row r="6" spans="1:17" ht="27.75" customHeight="1">
      <c r="A6" s="33">
        <f aca="true" t="shared" si="0" ref="A6:A13">A5+1</f>
        <v>3</v>
      </c>
      <c r="B6" s="36" t="s">
        <v>55</v>
      </c>
      <c r="C6" s="21" t="s">
        <v>27</v>
      </c>
      <c r="D6" s="22">
        <v>38485.5</v>
      </c>
      <c r="E6" s="19">
        <f>D6/3.452</f>
        <v>11148.754345307068</v>
      </c>
      <c r="F6" s="19" t="s">
        <v>52</v>
      </c>
      <c r="G6" s="23" t="s">
        <v>52</v>
      </c>
      <c r="H6" s="22">
        <v>2574</v>
      </c>
      <c r="I6" s="18">
        <v>117</v>
      </c>
      <c r="J6" s="8">
        <f>H6/I6</f>
        <v>22</v>
      </c>
      <c r="K6" s="18">
        <v>11</v>
      </c>
      <c r="L6" s="19">
        <v>1</v>
      </c>
      <c r="M6" s="22">
        <v>45433</v>
      </c>
      <c r="N6" s="22">
        <v>3067</v>
      </c>
      <c r="O6" s="19">
        <f aca="true" t="shared" si="1" ref="O6:O11">M6/3.452</f>
        <v>13161.355735805331</v>
      </c>
      <c r="P6" s="37">
        <v>41481</v>
      </c>
      <c r="Q6" s="28" t="s">
        <v>28</v>
      </c>
    </row>
    <row r="7" spans="1:17" ht="27.75" customHeight="1">
      <c r="A7" s="33">
        <f t="shared" si="0"/>
        <v>4</v>
      </c>
      <c r="B7" s="36">
        <v>2</v>
      </c>
      <c r="C7" s="21" t="s">
        <v>53</v>
      </c>
      <c r="D7" s="22">
        <v>17932.5</v>
      </c>
      <c r="E7" s="19">
        <f>D7/3.452</f>
        <v>5194.81460023175</v>
      </c>
      <c r="F7" s="19">
        <v>54793.5</v>
      </c>
      <c r="G7" s="23">
        <f>(D7-F7)/F7</f>
        <v>-0.6727257795176436</v>
      </c>
      <c r="H7" s="22">
        <v>1011</v>
      </c>
      <c r="I7" s="18">
        <v>44</v>
      </c>
      <c r="J7" s="8">
        <f>H7/I7</f>
        <v>22.977272727272727</v>
      </c>
      <c r="K7" s="18">
        <v>8</v>
      </c>
      <c r="L7" s="19">
        <v>3</v>
      </c>
      <c r="M7" s="22">
        <v>279271.5</v>
      </c>
      <c r="N7" s="22">
        <v>15929</v>
      </c>
      <c r="O7" s="19">
        <f t="shared" si="1"/>
        <v>80901.36152954808</v>
      </c>
      <c r="P7" s="37">
        <v>41467</v>
      </c>
      <c r="Q7" s="28" t="s">
        <v>38</v>
      </c>
    </row>
    <row r="8" spans="1:17" ht="27.75" customHeight="1">
      <c r="A8" s="33">
        <f t="shared" si="0"/>
        <v>5</v>
      </c>
      <c r="B8" s="36">
        <v>4</v>
      </c>
      <c r="C8" s="21" t="s">
        <v>20</v>
      </c>
      <c r="D8" s="22">
        <v>12203.5</v>
      </c>
      <c r="E8" s="19">
        <f>D8/3.452</f>
        <v>3535.196987253766</v>
      </c>
      <c r="F8" s="19">
        <v>32647.5</v>
      </c>
      <c r="G8" s="23">
        <f>(D8-F8)/F8</f>
        <v>-0.6262041503943641</v>
      </c>
      <c r="H8" s="22">
        <v>691</v>
      </c>
      <c r="I8" s="18">
        <v>27</v>
      </c>
      <c r="J8" s="8">
        <f>H8/I8</f>
        <v>25.59259259259259</v>
      </c>
      <c r="K8" s="18">
        <v>7</v>
      </c>
      <c r="L8" s="19">
        <v>6</v>
      </c>
      <c r="M8" s="22">
        <v>717386.25</v>
      </c>
      <c r="N8" s="22">
        <v>42993</v>
      </c>
      <c r="O8" s="19">
        <f t="shared" si="1"/>
        <v>207817.5695249131</v>
      </c>
      <c r="P8" s="37">
        <v>41446</v>
      </c>
      <c r="Q8" s="41" t="s">
        <v>21</v>
      </c>
    </row>
    <row r="9" spans="1:17" ht="27.75" customHeight="1">
      <c r="A9" s="33">
        <f t="shared" si="0"/>
        <v>6</v>
      </c>
      <c r="B9" s="36">
        <v>3</v>
      </c>
      <c r="C9" s="21" t="s">
        <v>58</v>
      </c>
      <c r="D9" s="22">
        <v>9475</v>
      </c>
      <c r="E9" s="19">
        <f>D9/3.452</f>
        <v>2744.7856315179606</v>
      </c>
      <c r="F9" s="19">
        <v>41417.5</v>
      </c>
      <c r="G9" s="23">
        <f>(D9-F9)/F9</f>
        <v>-0.7712319671636385</v>
      </c>
      <c r="H9" s="22">
        <v>593</v>
      </c>
      <c r="I9" s="18">
        <v>53</v>
      </c>
      <c r="J9" s="8">
        <f>H9/I9</f>
        <v>11.18867924528302</v>
      </c>
      <c r="K9" s="18">
        <v>7</v>
      </c>
      <c r="L9" s="19">
        <v>2</v>
      </c>
      <c r="M9" s="22">
        <v>88662.5</v>
      </c>
      <c r="N9" s="22">
        <v>6269</v>
      </c>
      <c r="O9" s="19">
        <f>M9/3.452</f>
        <v>25684.38586326767</v>
      </c>
      <c r="P9" s="37">
        <v>41474</v>
      </c>
      <c r="Q9" s="28" t="s">
        <v>63</v>
      </c>
    </row>
    <row r="10" spans="1:17" ht="27.75" customHeight="1">
      <c r="A10" s="33">
        <f t="shared" si="0"/>
        <v>7</v>
      </c>
      <c r="B10" s="36">
        <v>5</v>
      </c>
      <c r="C10" s="21" t="s">
        <v>61</v>
      </c>
      <c r="D10" s="22">
        <v>8760</v>
      </c>
      <c r="E10" s="19">
        <f>D10/3.452</f>
        <v>2537.65932792584</v>
      </c>
      <c r="F10" s="19">
        <v>31824.5</v>
      </c>
      <c r="G10" s="23">
        <f>(D10-F10)/F10</f>
        <v>-0.724740372983079</v>
      </c>
      <c r="H10" s="22">
        <v>612</v>
      </c>
      <c r="I10" s="18">
        <v>52</v>
      </c>
      <c r="J10" s="8">
        <f>H10/I10</f>
        <v>11.76923076923077</v>
      </c>
      <c r="K10" s="18">
        <v>8</v>
      </c>
      <c r="L10" s="19">
        <v>3</v>
      </c>
      <c r="M10" s="22">
        <v>157337</v>
      </c>
      <c r="N10" s="22">
        <v>11103</v>
      </c>
      <c r="O10" s="19">
        <f>M10/3.452</f>
        <v>45578.50521436848</v>
      </c>
      <c r="P10" s="37">
        <v>41467</v>
      </c>
      <c r="Q10" s="28" t="s">
        <v>37</v>
      </c>
    </row>
    <row r="11" spans="1:17" ht="27.75" customHeight="1">
      <c r="A11" s="33">
        <f t="shared" si="0"/>
        <v>8</v>
      </c>
      <c r="B11" s="36">
        <v>6</v>
      </c>
      <c r="C11" s="21" t="s">
        <v>49</v>
      </c>
      <c r="D11" s="22">
        <v>7437</v>
      </c>
      <c r="E11" s="19">
        <f>D11/3.452</f>
        <v>2154.4032444959444</v>
      </c>
      <c r="F11" s="19">
        <v>22712</v>
      </c>
      <c r="G11" s="23">
        <f>(D11-F11)/F11</f>
        <v>-0.672551954913702</v>
      </c>
      <c r="H11" s="22">
        <v>524</v>
      </c>
      <c r="I11" s="18">
        <v>39</v>
      </c>
      <c r="J11" s="8">
        <f>H11/I11</f>
        <v>13.435897435897436</v>
      </c>
      <c r="K11" s="18">
        <v>9</v>
      </c>
      <c r="L11" s="19">
        <v>4</v>
      </c>
      <c r="M11" s="22">
        <v>219458.5</v>
      </c>
      <c r="N11" s="22">
        <v>15518</v>
      </c>
      <c r="O11" s="19">
        <f t="shared" si="1"/>
        <v>63574.304750869065</v>
      </c>
      <c r="P11" s="37">
        <v>41460</v>
      </c>
      <c r="Q11" s="28" t="s">
        <v>50</v>
      </c>
    </row>
    <row r="12" spans="1:17" ht="27.75" customHeight="1">
      <c r="A12" s="33">
        <f t="shared" si="0"/>
        <v>9</v>
      </c>
      <c r="B12" s="36">
        <v>15</v>
      </c>
      <c r="C12" s="21" t="s">
        <v>34</v>
      </c>
      <c r="D12" s="22">
        <v>5971.5</v>
      </c>
      <c r="E12" s="19">
        <f>D12/3.452</f>
        <v>1729.8667439165702</v>
      </c>
      <c r="F12" s="19">
        <v>8447.5</v>
      </c>
      <c r="G12" s="23">
        <f>(D12-F12)/F12</f>
        <v>-0.2931044687777449</v>
      </c>
      <c r="H12" s="22">
        <v>500</v>
      </c>
      <c r="I12" s="18">
        <v>46</v>
      </c>
      <c r="J12" s="8">
        <f>H12/I12</f>
        <v>10.869565217391305</v>
      </c>
      <c r="K12" s="18">
        <v>12</v>
      </c>
      <c r="L12" s="19">
        <v>9</v>
      </c>
      <c r="M12" s="22">
        <v>699948.2</v>
      </c>
      <c r="N12" s="22">
        <v>56508</v>
      </c>
      <c r="O12" s="19">
        <f>M12/3.452</f>
        <v>202765.99073001157</v>
      </c>
      <c r="P12" s="37">
        <v>41425</v>
      </c>
      <c r="Q12" s="28" t="s">
        <v>35</v>
      </c>
    </row>
    <row r="13" spans="1:17" ht="27.75" customHeight="1">
      <c r="A13" s="33">
        <f t="shared" si="0"/>
        <v>10</v>
      </c>
      <c r="B13" s="36">
        <v>9</v>
      </c>
      <c r="C13" s="21" t="s">
        <v>39</v>
      </c>
      <c r="D13" s="22">
        <v>5111</v>
      </c>
      <c r="E13" s="19">
        <f>D13/3.452</f>
        <v>1480.5909617612979</v>
      </c>
      <c r="F13" s="19">
        <v>11486</v>
      </c>
      <c r="G13" s="23">
        <f>(D13-F13)/F13</f>
        <v>-0.5550235068779383</v>
      </c>
      <c r="H13" s="22">
        <v>323</v>
      </c>
      <c r="I13" s="18">
        <v>15</v>
      </c>
      <c r="J13" s="8">
        <f>H13/I13</f>
        <v>21.533333333333335</v>
      </c>
      <c r="K13" s="18">
        <v>4</v>
      </c>
      <c r="L13" s="19">
        <v>5</v>
      </c>
      <c r="M13" s="22">
        <v>176687.5</v>
      </c>
      <c r="N13" s="22">
        <v>11435</v>
      </c>
      <c r="O13" s="19">
        <f>M13/3.452</f>
        <v>51184.09617612978</v>
      </c>
      <c r="P13" s="37">
        <v>41453</v>
      </c>
      <c r="Q13" s="28" t="s">
        <v>19</v>
      </c>
    </row>
    <row r="14" spans="1:17" ht="15.75">
      <c r="A14" s="7"/>
      <c r="B14" s="7"/>
      <c r="C14" s="24" t="s">
        <v>44</v>
      </c>
      <c r="D14" s="10">
        <f>SUM(D4:D13)</f>
        <v>243820.5</v>
      </c>
      <c r="E14" s="10">
        <f>SUM(E4:E13)</f>
        <v>70631.66280417149</v>
      </c>
      <c r="F14" s="10">
        <v>469956</v>
      </c>
      <c r="G14" s="26">
        <f>(D14-F14)/F14</f>
        <v>-0.4811844087531599</v>
      </c>
      <c r="H14" s="10">
        <f>SUM(H4:H13)</f>
        <v>16552</v>
      </c>
      <c r="I14" s="25"/>
      <c r="J14" s="11"/>
      <c r="K14" s="12"/>
      <c r="L14" s="11"/>
      <c r="M14" s="9"/>
      <c r="N14" s="9"/>
      <c r="O14" s="19"/>
      <c r="P14" s="20"/>
      <c r="Q14" s="34"/>
    </row>
    <row r="15" spans="1:17" ht="15.75">
      <c r="A15" s="13"/>
      <c r="B15" s="13"/>
      <c r="C15" s="27"/>
      <c r="D15" s="14"/>
      <c r="E15" s="15"/>
      <c r="F15" s="14"/>
      <c r="G15" s="15"/>
      <c r="H15" s="14"/>
      <c r="I15" s="15"/>
      <c r="J15" s="16"/>
      <c r="K15" s="15"/>
      <c r="L15" s="16"/>
      <c r="M15" s="15"/>
      <c r="N15" s="15"/>
      <c r="O15" s="15"/>
      <c r="P15" s="17"/>
      <c r="Q15" s="35"/>
    </row>
    <row r="16" spans="1:17" ht="27.75" customHeight="1">
      <c r="A16" s="33">
        <f>A13+1</f>
        <v>11</v>
      </c>
      <c r="B16" s="36">
        <v>7</v>
      </c>
      <c r="C16" s="21" t="s">
        <v>5</v>
      </c>
      <c r="D16" s="22">
        <v>3475.5</v>
      </c>
      <c r="E16" s="19">
        <f>D16/3.452</f>
        <v>1006.8076477404403</v>
      </c>
      <c r="F16" s="19">
        <v>15005</v>
      </c>
      <c r="G16" s="23">
        <f>(D16-F16)/F16</f>
        <v>-0.7683772075974675</v>
      </c>
      <c r="H16" s="22">
        <v>216</v>
      </c>
      <c r="I16" s="18">
        <v>15</v>
      </c>
      <c r="J16" s="8">
        <f>H16/I16</f>
        <v>14.4</v>
      </c>
      <c r="K16" s="18">
        <v>3</v>
      </c>
      <c r="L16" s="19">
        <v>2</v>
      </c>
      <c r="M16" s="22">
        <v>16536.5</v>
      </c>
      <c r="N16" s="22">
        <v>1095</v>
      </c>
      <c r="O16" s="19">
        <f>M16/3.452</f>
        <v>4790.411355735805</v>
      </c>
      <c r="P16" s="37">
        <v>41474</v>
      </c>
      <c r="Q16" s="28" t="s">
        <v>56</v>
      </c>
    </row>
    <row r="17" spans="1:17" ht="27.75" customHeight="1">
      <c r="A17" s="33">
        <f>A16+1</f>
        <v>12</v>
      </c>
      <c r="B17" s="36">
        <v>12</v>
      </c>
      <c r="C17" s="21" t="s">
        <v>6</v>
      </c>
      <c r="D17" s="22">
        <v>3448</v>
      </c>
      <c r="E17" s="19">
        <f>D17/3.452</f>
        <v>998.8412514484357</v>
      </c>
      <c r="F17" s="19">
        <v>6428.5</v>
      </c>
      <c r="G17" s="23">
        <f>(D17-F17)/F17</f>
        <v>-0.4636384848720541</v>
      </c>
      <c r="H17" s="22">
        <v>188</v>
      </c>
      <c r="I17" s="18">
        <v>11</v>
      </c>
      <c r="J17" s="8">
        <f>H17/I17</f>
        <v>17.09090909090909</v>
      </c>
      <c r="K17" s="18">
        <v>2</v>
      </c>
      <c r="L17" s="19">
        <v>11</v>
      </c>
      <c r="M17" s="22">
        <v>509817.5</v>
      </c>
      <c r="N17" s="22">
        <v>31936</v>
      </c>
      <c r="O17" s="19">
        <f>M17/3.452</f>
        <v>147687.57242178448</v>
      </c>
      <c r="P17" s="37">
        <v>41411</v>
      </c>
      <c r="Q17" s="28" t="s">
        <v>11</v>
      </c>
    </row>
    <row r="18" spans="1:17" ht="27.75" customHeight="1">
      <c r="A18" s="33">
        <f>A17+1</f>
        <v>13</v>
      </c>
      <c r="B18" s="36">
        <v>14</v>
      </c>
      <c r="C18" s="21" t="s">
        <v>45</v>
      </c>
      <c r="D18" s="22">
        <v>3358</v>
      </c>
      <c r="E18" s="19">
        <f>D18/3.452</f>
        <v>972.7694090382387</v>
      </c>
      <c r="F18" s="19">
        <v>8561</v>
      </c>
      <c r="G18" s="23">
        <f>(D18-F18)/F18</f>
        <v>-0.6077561032589651</v>
      </c>
      <c r="H18" s="22">
        <v>254</v>
      </c>
      <c r="I18" s="18">
        <v>12</v>
      </c>
      <c r="J18" s="8">
        <f>H18/I18</f>
        <v>21.166666666666668</v>
      </c>
      <c r="K18" s="18">
        <v>2</v>
      </c>
      <c r="L18" s="19">
        <v>6</v>
      </c>
      <c r="M18" s="22">
        <v>131283.1</v>
      </c>
      <c r="N18" s="22">
        <v>8972</v>
      </c>
      <c r="O18" s="19">
        <f>M18/3.452</f>
        <v>38031.025492468136</v>
      </c>
      <c r="P18" s="37">
        <v>41446</v>
      </c>
      <c r="Q18" s="28" t="s">
        <v>64</v>
      </c>
    </row>
    <row r="19" spans="1:17" ht="27.75" customHeight="1">
      <c r="A19" s="33">
        <f>A18+1</f>
        <v>14</v>
      </c>
      <c r="B19" s="36">
        <v>11</v>
      </c>
      <c r="C19" s="21" t="s">
        <v>62</v>
      </c>
      <c r="D19" s="22">
        <v>2759</v>
      </c>
      <c r="E19" s="19">
        <f>D19/3.452</f>
        <v>799.2468134414833</v>
      </c>
      <c r="F19" s="19">
        <v>9494.5</v>
      </c>
      <c r="G19" s="23">
        <f>(D19-F19)/F19</f>
        <v>-0.709410711464532</v>
      </c>
      <c r="H19" s="22">
        <v>174</v>
      </c>
      <c r="I19" s="18">
        <v>11</v>
      </c>
      <c r="J19" s="8">
        <f>H19/I19</f>
        <v>15.818181818181818</v>
      </c>
      <c r="K19" s="18">
        <v>3</v>
      </c>
      <c r="L19" s="19">
        <v>4</v>
      </c>
      <c r="M19" s="22">
        <v>118788</v>
      </c>
      <c r="N19" s="22">
        <v>7921</v>
      </c>
      <c r="O19" s="19">
        <f>M19/3.452</f>
        <v>34411.35573580533</v>
      </c>
      <c r="P19" s="37">
        <v>41460</v>
      </c>
      <c r="Q19" s="28" t="s">
        <v>63</v>
      </c>
    </row>
    <row r="20" spans="1:17" ht="27.75" customHeight="1">
      <c r="A20" s="33">
        <f>A19+1</f>
        <v>15</v>
      </c>
      <c r="B20" s="36">
        <v>10</v>
      </c>
      <c r="C20" s="21" t="s">
        <v>54</v>
      </c>
      <c r="D20" s="22">
        <v>2142</v>
      </c>
      <c r="E20" s="19">
        <f>D20/3.452</f>
        <v>620.5098493626883</v>
      </c>
      <c r="F20" s="19">
        <v>11049.5</v>
      </c>
      <c r="G20" s="23">
        <f>(D20-F20)/F20</f>
        <v>-0.8061450744377574</v>
      </c>
      <c r="H20" s="22">
        <v>148</v>
      </c>
      <c r="I20" s="18">
        <v>12</v>
      </c>
      <c r="J20" s="8">
        <f>H20/I20</f>
        <v>12.333333333333334</v>
      </c>
      <c r="K20" s="18">
        <v>3</v>
      </c>
      <c r="L20" s="19">
        <v>3</v>
      </c>
      <c r="M20" s="22">
        <v>46025</v>
      </c>
      <c r="N20" s="22">
        <v>3129</v>
      </c>
      <c r="O20" s="19">
        <f>M20/3.452</f>
        <v>13332.850521436849</v>
      </c>
      <c r="P20" s="37">
        <v>41467</v>
      </c>
      <c r="Q20" s="28" t="s">
        <v>47</v>
      </c>
    </row>
    <row r="21" spans="1:17" ht="27.75" customHeight="1">
      <c r="A21" s="33">
        <f>A20+1</f>
        <v>16</v>
      </c>
      <c r="B21" s="36">
        <v>8</v>
      </c>
      <c r="C21" s="21" t="s">
        <v>59</v>
      </c>
      <c r="D21" s="22">
        <v>1581</v>
      </c>
      <c r="E21" s="19">
        <f>D21/3.452</f>
        <v>457.99536500579376</v>
      </c>
      <c r="F21" s="19">
        <v>12504.5</v>
      </c>
      <c r="G21" s="23">
        <f>(D21-F21)/F21</f>
        <v>-0.873565516414091</v>
      </c>
      <c r="H21" s="22">
        <v>102</v>
      </c>
      <c r="I21" s="18">
        <v>9</v>
      </c>
      <c r="J21" s="8">
        <f>H21/I21</f>
        <v>11.333333333333334</v>
      </c>
      <c r="K21" s="18">
        <v>3</v>
      </c>
      <c r="L21" s="19">
        <v>2</v>
      </c>
      <c r="M21" s="22">
        <v>21401.5</v>
      </c>
      <c r="N21" s="22">
        <v>1465</v>
      </c>
      <c r="O21" s="19">
        <f>M21/3.452</f>
        <v>6199.7392815758985</v>
      </c>
      <c r="P21" s="37">
        <v>41474</v>
      </c>
      <c r="Q21" s="28" t="s">
        <v>19</v>
      </c>
    </row>
    <row r="22" spans="1:17" ht="27.75" customHeight="1">
      <c r="A22" s="33">
        <f>A21+1</f>
        <v>17</v>
      </c>
      <c r="B22" s="36">
        <v>13</v>
      </c>
      <c r="C22" s="21" t="s">
        <v>36</v>
      </c>
      <c r="D22" s="22">
        <v>1011</v>
      </c>
      <c r="E22" s="19">
        <f>D22/3.452</f>
        <v>292.8736964078795</v>
      </c>
      <c r="F22" s="19">
        <v>5931</v>
      </c>
      <c r="G22" s="23">
        <f>(D22-F22)/F22</f>
        <v>-0.8295397066262014</v>
      </c>
      <c r="H22" s="22">
        <v>71</v>
      </c>
      <c r="I22" s="18">
        <v>4</v>
      </c>
      <c r="J22" s="8">
        <f>H22/I22</f>
        <v>17.75</v>
      </c>
      <c r="K22" s="18">
        <v>2</v>
      </c>
      <c r="L22" s="19">
        <v>5</v>
      </c>
      <c r="M22" s="22">
        <v>278726.3</v>
      </c>
      <c r="N22" s="22">
        <v>17428</v>
      </c>
      <c r="O22" s="19">
        <f>M22/3.452</f>
        <v>80743.42410196987</v>
      </c>
      <c r="P22" s="37">
        <v>41453</v>
      </c>
      <c r="Q22" s="28" t="s">
        <v>11</v>
      </c>
    </row>
    <row r="23" spans="1:17" ht="27.75" customHeight="1">
      <c r="A23" s="33">
        <f>A22+1</f>
        <v>18</v>
      </c>
      <c r="B23" s="36">
        <v>16</v>
      </c>
      <c r="C23" s="40" t="s">
        <v>65</v>
      </c>
      <c r="D23" s="22">
        <v>274</v>
      </c>
      <c r="E23" s="19">
        <f>D23/3.452</f>
        <v>79.37427578215528</v>
      </c>
      <c r="F23" s="19">
        <v>2484</v>
      </c>
      <c r="G23" s="23">
        <f>(D23-F23)/F23</f>
        <v>-0.8896940418679549</v>
      </c>
      <c r="H23" s="22">
        <v>42</v>
      </c>
      <c r="I23" s="18">
        <v>6</v>
      </c>
      <c r="J23" s="8">
        <f>H23/I23</f>
        <v>7</v>
      </c>
      <c r="K23" s="18">
        <v>1</v>
      </c>
      <c r="L23" s="19">
        <v>4</v>
      </c>
      <c r="M23" s="22">
        <v>46944</v>
      </c>
      <c r="N23" s="22">
        <v>3258</v>
      </c>
      <c r="O23" s="19">
        <f>M23/3.452</f>
        <v>13599.07300115875</v>
      </c>
      <c r="P23" s="37">
        <v>41460</v>
      </c>
      <c r="Q23" s="28" t="s">
        <v>19</v>
      </c>
    </row>
    <row r="24" spans="1:17" ht="27.75" customHeight="1">
      <c r="A24" s="33">
        <f>A23+1</f>
        <v>19</v>
      </c>
      <c r="B24" s="36">
        <v>31</v>
      </c>
      <c r="C24" s="21" t="s">
        <v>72</v>
      </c>
      <c r="D24" s="22">
        <v>218</v>
      </c>
      <c r="E24" s="19">
        <f>D24/3.452</f>
        <v>63.151796060254924</v>
      </c>
      <c r="F24" s="19">
        <v>12</v>
      </c>
      <c r="G24" s="23">
        <f>(D24-F24)/F24</f>
        <v>17.166666666666668</v>
      </c>
      <c r="H24" s="22">
        <v>37</v>
      </c>
      <c r="I24" s="18">
        <v>3</v>
      </c>
      <c r="J24" s="8">
        <f>H24/I24</f>
        <v>12.333333333333334</v>
      </c>
      <c r="K24" s="18">
        <v>2</v>
      </c>
      <c r="L24" s="19">
        <v>58</v>
      </c>
      <c r="M24" s="22">
        <v>1857372.08</v>
      </c>
      <c r="N24" s="22">
        <v>147691</v>
      </c>
      <c r="O24" s="19">
        <f>M24/3.452</f>
        <v>538056.8018539977</v>
      </c>
      <c r="P24" s="39">
        <v>41075</v>
      </c>
      <c r="Q24" s="28" t="s">
        <v>73</v>
      </c>
    </row>
    <row r="25" spans="1:17" ht="27.75" customHeight="1">
      <c r="A25" s="33">
        <f>A24+1</f>
        <v>20</v>
      </c>
      <c r="B25" s="36">
        <v>23</v>
      </c>
      <c r="C25" s="40" t="s">
        <v>18</v>
      </c>
      <c r="D25" s="22">
        <v>105</v>
      </c>
      <c r="E25" s="19">
        <f>D25/3.452</f>
        <v>30.417149478563154</v>
      </c>
      <c r="F25" s="19">
        <v>99</v>
      </c>
      <c r="G25" s="23">
        <f>(D25-F25)/F25</f>
        <v>0.06060606060606061</v>
      </c>
      <c r="H25" s="22">
        <v>19</v>
      </c>
      <c r="I25" s="18">
        <v>3</v>
      </c>
      <c r="J25" s="8">
        <f>H25/I25</f>
        <v>6.333333333333333</v>
      </c>
      <c r="K25" s="18">
        <v>1</v>
      </c>
      <c r="L25" s="19">
        <v>84</v>
      </c>
      <c r="M25" s="22">
        <v>2184987.5</v>
      </c>
      <c r="N25" s="22">
        <v>158198</v>
      </c>
      <c r="O25" s="19">
        <f>M25/3.452</f>
        <v>632962.775202781</v>
      </c>
      <c r="P25" s="37">
        <v>40900</v>
      </c>
      <c r="Q25" s="41" t="s">
        <v>21</v>
      </c>
    </row>
    <row r="26" spans="1:17" ht="15.75">
      <c r="A26" s="7"/>
      <c r="B26" s="7"/>
      <c r="C26" s="24" t="s">
        <v>67</v>
      </c>
      <c r="D26" s="10">
        <f>SUM(D16:D25)+D14</f>
        <v>262192</v>
      </c>
      <c r="E26" s="10">
        <f>SUM(E16:E25)+E14</f>
        <v>75953.65005793743</v>
      </c>
      <c r="F26" s="38">
        <v>512677.5</v>
      </c>
      <c r="G26" s="26">
        <f>(D26-F26)/F26</f>
        <v>-0.488582978578151</v>
      </c>
      <c r="H26" s="10">
        <f>SUM(H16:H25)+H14</f>
        <v>17803</v>
      </c>
      <c r="I26" s="25"/>
      <c r="J26" s="8"/>
      <c r="K26" s="12"/>
      <c r="L26" s="11"/>
      <c r="M26" s="9"/>
      <c r="N26" s="9"/>
      <c r="O26" s="19"/>
      <c r="P26" s="20"/>
      <c r="Q26" s="34"/>
    </row>
    <row r="27" spans="1:17" ht="15.75">
      <c r="A27" s="13"/>
      <c r="B27" s="13"/>
      <c r="C27" s="27"/>
      <c r="D27" s="14" t="s">
        <v>10</v>
      </c>
      <c r="E27" s="15"/>
      <c r="F27" s="14" t="s">
        <v>40</v>
      </c>
      <c r="G27" s="15"/>
      <c r="H27" s="14"/>
      <c r="I27" s="15"/>
      <c r="J27" s="16"/>
      <c r="K27" s="15"/>
      <c r="L27" s="16"/>
      <c r="M27" s="15"/>
      <c r="N27" s="15"/>
      <c r="O27" s="15"/>
      <c r="P27" s="17"/>
      <c r="Q27" s="35"/>
    </row>
    <row r="28" spans="1:17" ht="27.75" customHeight="1">
      <c r="A28" s="33">
        <f>A25+1</f>
        <v>21</v>
      </c>
      <c r="B28" s="36">
        <v>29</v>
      </c>
      <c r="C28" s="21" t="s">
        <v>51</v>
      </c>
      <c r="D28" s="22">
        <v>81.5</v>
      </c>
      <c r="E28" s="19">
        <f>D28/3.452</f>
        <v>23.609501738122827</v>
      </c>
      <c r="F28" s="19">
        <v>22</v>
      </c>
      <c r="G28" s="23">
        <f>(D28-F28)/F28</f>
        <v>2.7045454545454546</v>
      </c>
      <c r="H28" s="22">
        <v>16</v>
      </c>
      <c r="I28" s="18">
        <v>1</v>
      </c>
      <c r="J28" s="8">
        <f>H28/I28</f>
        <v>16</v>
      </c>
      <c r="K28" s="18">
        <v>1</v>
      </c>
      <c r="L28" s="19">
        <v>104</v>
      </c>
      <c r="M28" s="22">
        <v>1336244.31</v>
      </c>
      <c r="N28" s="22">
        <v>111413</v>
      </c>
      <c r="O28" s="19">
        <f>M28/3.452</f>
        <v>387092.78968713793</v>
      </c>
      <c r="P28" s="39">
        <v>40760</v>
      </c>
      <c r="Q28" s="28" t="s">
        <v>8</v>
      </c>
    </row>
    <row r="29" spans="1:17" ht="27.75" customHeight="1">
      <c r="A29" s="33">
        <f>A28+1</f>
        <v>22</v>
      </c>
      <c r="B29" s="36" t="s">
        <v>52</v>
      </c>
      <c r="C29" s="21" t="s">
        <v>29</v>
      </c>
      <c r="D29" s="22">
        <v>78</v>
      </c>
      <c r="E29" s="19">
        <f>D29/3.452</f>
        <v>22.595596755504054</v>
      </c>
      <c r="F29" s="19" t="s">
        <v>52</v>
      </c>
      <c r="G29" s="23" t="s">
        <v>52</v>
      </c>
      <c r="H29" s="22">
        <v>13</v>
      </c>
      <c r="I29" s="18">
        <v>3</v>
      </c>
      <c r="J29" s="8">
        <f>H29/I29</f>
        <v>4.333333333333333</v>
      </c>
      <c r="K29" s="18">
        <v>3</v>
      </c>
      <c r="L29" s="19">
        <v>51</v>
      </c>
      <c r="M29" s="22">
        <v>894687.48</v>
      </c>
      <c r="N29" s="22">
        <v>71998</v>
      </c>
      <c r="O29" s="19">
        <f>M29/3.452</f>
        <v>259179.45538818077</v>
      </c>
      <c r="P29" s="39">
        <v>41131</v>
      </c>
      <c r="Q29" s="28" t="s">
        <v>4</v>
      </c>
    </row>
    <row r="30" spans="1:17" ht="27.75" customHeight="1">
      <c r="A30" s="33">
        <f>A29+1</f>
        <v>23</v>
      </c>
      <c r="B30" s="36" t="s">
        <v>52</v>
      </c>
      <c r="C30" s="21" t="s">
        <v>30</v>
      </c>
      <c r="D30" s="22">
        <v>72</v>
      </c>
      <c r="E30" s="19">
        <f>D30/3.452</f>
        <v>20.85747392815759</v>
      </c>
      <c r="F30" s="19" t="s">
        <v>52</v>
      </c>
      <c r="G30" s="23" t="s">
        <v>52</v>
      </c>
      <c r="H30" s="22">
        <v>12</v>
      </c>
      <c r="I30" s="18">
        <v>2</v>
      </c>
      <c r="J30" s="8">
        <f>H30/I30</f>
        <v>6</v>
      </c>
      <c r="K30" s="18">
        <v>1</v>
      </c>
      <c r="L30" s="19">
        <v>99</v>
      </c>
      <c r="M30" s="22">
        <v>313188</v>
      </c>
      <c r="N30" s="22">
        <v>32791</v>
      </c>
      <c r="O30" s="19">
        <f>M30/3.452</f>
        <v>90726.53534183082</v>
      </c>
      <c r="P30" s="37">
        <v>40797</v>
      </c>
      <c r="Q30" s="44" t="s">
        <v>8</v>
      </c>
    </row>
    <row r="31" spans="1:17" ht="27.75" customHeight="1">
      <c r="A31" s="33">
        <f>A30+1</f>
        <v>24</v>
      </c>
      <c r="B31" s="36">
        <v>25</v>
      </c>
      <c r="C31" s="21" t="s">
        <v>3</v>
      </c>
      <c r="D31" s="22">
        <v>65</v>
      </c>
      <c r="E31" s="19">
        <f>D31/3.452</f>
        <v>18.829663962920048</v>
      </c>
      <c r="F31" s="19">
        <v>48</v>
      </c>
      <c r="G31" s="23">
        <f>(D31-F31)/F31</f>
        <v>0.3541666666666667</v>
      </c>
      <c r="H31" s="22">
        <v>14</v>
      </c>
      <c r="I31" s="18">
        <v>1</v>
      </c>
      <c r="J31" s="8">
        <f>H31/I31</f>
        <v>14</v>
      </c>
      <c r="K31" s="18">
        <v>1</v>
      </c>
      <c r="L31" s="19">
        <v>28</v>
      </c>
      <c r="M31" s="22">
        <v>627917.49</v>
      </c>
      <c r="N31" s="22">
        <v>50328</v>
      </c>
      <c r="O31" s="19">
        <f>M31/3.452</f>
        <v>181899.62050984937</v>
      </c>
      <c r="P31" s="39">
        <v>41285</v>
      </c>
      <c r="Q31" s="28" t="s">
        <v>4</v>
      </c>
    </row>
    <row r="32" spans="1:17" ht="27.75" customHeight="1">
      <c r="A32" s="33">
        <f>A31+1</f>
        <v>25</v>
      </c>
      <c r="B32" s="36" t="s">
        <v>52</v>
      </c>
      <c r="C32" s="21" t="s">
        <v>31</v>
      </c>
      <c r="D32" s="22">
        <v>50</v>
      </c>
      <c r="E32" s="19">
        <f>D32/3.452</f>
        <v>14.484356894553882</v>
      </c>
      <c r="F32" s="19" t="s">
        <v>52</v>
      </c>
      <c r="G32" s="23" t="s">
        <v>52</v>
      </c>
      <c r="H32" s="22">
        <v>10</v>
      </c>
      <c r="I32" s="18">
        <v>1</v>
      </c>
      <c r="J32" s="8">
        <f>H32/I32</f>
        <v>10</v>
      </c>
      <c r="K32" s="18">
        <v>1</v>
      </c>
      <c r="L32" s="19"/>
      <c r="M32" s="22">
        <v>589769.7</v>
      </c>
      <c r="N32" s="22">
        <v>43828</v>
      </c>
      <c r="O32" s="19">
        <f>M32/3.452</f>
        <v>170848.69640787947</v>
      </c>
      <c r="P32" s="37">
        <v>41425</v>
      </c>
      <c r="Q32" s="28" t="s">
        <v>32</v>
      </c>
    </row>
    <row r="33" spans="1:17" ht="27.75" customHeight="1">
      <c r="A33" s="33">
        <f>A32+1</f>
        <v>26</v>
      </c>
      <c r="B33" s="36">
        <v>19</v>
      </c>
      <c r="C33" s="21" t="s">
        <v>1</v>
      </c>
      <c r="D33" s="22">
        <v>48</v>
      </c>
      <c r="E33" s="19">
        <f>D33/3.452</f>
        <v>13.904982618771728</v>
      </c>
      <c r="F33" s="19">
        <v>163</v>
      </c>
      <c r="G33" s="23">
        <f>(D33-F33)/F33</f>
        <v>-0.7055214723926381</v>
      </c>
      <c r="H33" s="22">
        <v>8</v>
      </c>
      <c r="I33" s="18">
        <v>2</v>
      </c>
      <c r="J33" s="8">
        <f>H33/I33</f>
        <v>4</v>
      </c>
      <c r="K33" s="18">
        <v>1</v>
      </c>
      <c r="L33" s="19">
        <v>165</v>
      </c>
      <c r="M33" s="22">
        <v>1657200</v>
      </c>
      <c r="N33" s="22">
        <v>127159</v>
      </c>
      <c r="O33" s="19">
        <f>M33/3.452</f>
        <v>480069.5249130939</v>
      </c>
      <c r="P33" s="42">
        <v>40330</v>
      </c>
      <c r="Q33" s="43" t="s">
        <v>2</v>
      </c>
    </row>
    <row r="34" spans="1:17" ht="27.75" customHeight="1">
      <c r="A34" s="33">
        <f>A33+1</f>
        <v>27</v>
      </c>
      <c r="B34" s="36">
        <v>27</v>
      </c>
      <c r="C34" s="21" t="s">
        <v>12</v>
      </c>
      <c r="D34" s="22">
        <v>42</v>
      </c>
      <c r="E34" s="19">
        <f>D34/3.452</f>
        <v>12.16685979142526</v>
      </c>
      <c r="F34" s="19">
        <v>33</v>
      </c>
      <c r="G34" s="23">
        <f>(D34-F34)/F34</f>
        <v>0.2727272727272727</v>
      </c>
      <c r="H34" s="22">
        <v>7</v>
      </c>
      <c r="I34" s="18">
        <v>3</v>
      </c>
      <c r="J34" s="8">
        <f>H34/I34</f>
        <v>2.3333333333333335</v>
      </c>
      <c r="K34" s="18">
        <v>2</v>
      </c>
      <c r="L34" s="19">
        <v>35</v>
      </c>
      <c r="M34" s="22">
        <v>681749.04</v>
      </c>
      <c r="N34" s="22">
        <v>54739</v>
      </c>
      <c r="O34" s="19">
        <f>M34/3.452</f>
        <v>197493.9281575898</v>
      </c>
      <c r="P34" s="39">
        <v>41243</v>
      </c>
      <c r="Q34" s="28" t="s">
        <v>7</v>
      </c>
    </row>
    <row r="35" spans="1:17" ht="27.75" customHeight="1">
      <c r="A35" s="33">
        <f>A34+1</f>
        <v>28</v>
      </c>
      <c r="B35" s="36">
        <v>20</v>
      </c>
      <c r="C35" s="21" t="s">
        <v>46</v>
      </c>
      <c r="D35" s="22">
        <v>42</v>
      </c>
      <c r="E35" s="19">
        <f>D35/3.452</f>
        <v>12.16685979142526</v>
      </c>
      <c r="F35" s="19">
        <v>150</v>
      </c>
      <c r="G35" s="23">
        <f>(D35-F35)/F35</f>
        <v>-0.72</v>
      </c>
      <c r="H35" s="22">
        <v>7</v>
      </c>
      <c r="I35" s="18">
        <v>1</v>
      </c>
      <c r="J35" s="8">
        <f>H35/I35</f>
        <v>7</v>
      </c>
      <c r="K35" s="18">
        <v>1</v>
      </c>
      <c r="L35" s="19">
        <v>7</v>
      </c>
      <c r="M35" s="22">
        <v>249847.4</v>
      </c>
      <c r="N35" s="22">
        <v>19477</v>
      </c>
      <c r="O35" s="19">
        <f>M35/3.452</f>
        <v>72377.57821552723</v>
      </c>
      <c r="P35" s="37">
        <v>41439</v>
      </c>
      <c r="Q35" s="28" t="s">
        <v>47</v>
      </c>
    </row>
    <row r="36" spans="1:17" ht="27.75" customHeight="1">
      <c r="A36" s="33">
        <f>A35+1</f>
        <v>29</v>
      </c>
      <c r="B36" s="36">
        <v>18</v>
      </c>
      <c r="C36" s="21" t="s">
        <v>48</v>
      </c>
      <c r="D36" s="22">
        <v>32</v>
      </c>
      <c r="E36" s="19">
        <f>D36/3.452</f>
        <v>9.269988412514484</v>
      </c>
      <c r="F36" s="19">
        <v>342</v>
      </c>
      <c r="G36" s="23">
        <f>(D36-F36)/F36</f>
        <v>-0.9064327485380117</v>
      </c>
      <c r="H36" s="22">
        <v>3</v>
      </c>
      <c r="I36" s="18">
        <v>1</v>
      </c>
      <c r="J36" s="8">
        <f>H36/I36</f>
        <v>3</v>
      </c>
      <c r="K36" s="18">
        <v>1</v>
      </c>
      <c r="L36" s="19">
        <v>19</v>
      </c>
      <c r="M36" s="22">
        <v>1383239.2</v>
      </c>
      <c r="N36" s="22">
        <v>107150</v>
      </c>
      <c r="O36" s="19">
        <f>M36/3.452</f>
        <v>400706.6048667439</v>
      </c>
      <c r="P36" s="37">
        <v>41355</v>
      </c>
      <c r="Q36" s="28" t="s">
        <v>66</v>
      </c>
    </row>
    <row r="37" spans="1:17" ht="15.75">
      <c r="A37" s="7"/>
      <c r="B37" s="7"/>
      <c r="C37" s="24" t="s">
        <v>13</v>
      </c>
      <c r="D37" s="10">
        <f>SUM(D28:D36)+D26</f>
        <v>262702.5</v>
      </c>
      <c r="E37" s="10">
        <f>SUM(E28:E36)+E26</f>
        <v>76101.53534183082</v>
      </c>
      <c r="F37" s="10">
        <v>513289.5</v>
      </c>
      <c r="G37" s="26">
        <f>(D37-F37)/F37</f>
        <v>-0.48819818055892433</v>
      </c>
      <c r="H37" s="10">
        <f>SUM(H28:H36)+H26</f>
        <v>17893</v>
      </c>
      <c r="I37" s="25"/>
      <c r="J37" s="11"/>
      <c r="K37" s="12"/>
      <c r="L37" s="11"/>
      <c r="M37" s="9"/>
      <c r="N37" s="9"/>
      <c r="O37" s="19"/>
      <c r="P37" s="20"/>
      <c r="Q37" s="34"/>
    </row>
    <row r="38" spans="1:17" ht="15.75">
      <c r="A38" s="13"/>
      <c r="B38" s="13"/>
      <c r="C38" s="27"/>
      <c r="D38" s="14"/>
      <c r="E38" s="15"/>
      <c r="F38" s="14"/>
      <c r="G38" s="15"/>
      <c r="H38" s="14"/>
      <c r="I38" s="15"/>
      <c r="J38" s="16"/>
      <c r="K38" s="15"/>
      <c r="L38" s="16"/>
      <c r="M38" s="15"/>
      <c r="N38" s="15"/>
      <c r="O38" s="15"/>
      <c r="P38" s="17"/>
      <c r="Q38" s="35"/>
    </row>
    <row r="39" ht="15.75"/>
    <row r="40" ht="28.5"/>
    <row r="41" ht="15.75"/>
    <row r="42" ht="15.75"/>
    <row r="43" ht="15.75"/>
    <row r="44" ht="15.75"/>
    <row r="45" ht="15.75"/>
    <row r="46" ht="15.75"/>
    <row r="47" ht="28.5"/>
    <row r="48" ht="28.5"/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edvinasp</dc:creator>
  <cp:keywords/>
  <dc:description/>
  <cp:lastModifiedBy>Edvinas Puksta</cp:lastModifiedBy>
  <cp:lastPrinted>2012-07-23T12:02:51Z</cp:lastPrinted>
  <dcterms:created xsi:type="dcterms:W3CDTF">2010-06-21T12:51:40Z</dcterms:created>
  <dcterms:modified xsi:type="dcterms:W3CDTF">2013-07-29T10:49:07Z</dcterms:modified>
  <cp:category/>
  <cp:version/>
  <cp:contentType/>
  <cp:contentStatus/>
</cp:coreProperties>
</file>