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00" windowWidth="25500" windowHeight="7100" tabRatio="601" activeTab="0"/>
  </bookViews>
  <sheets>
    <sheet name="Rugsėjo 13 - 19 d.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<sst xmlns="http://schemas.openxmlformats.org/spreadsheetml/2006/main" count="130" uniqueCount="93">
  <si>
    <t>Forum Cinemas /
Paramount</t>
  </si>
  <si>
    <t>-</t>
  </si>
  <si>
    <t>Paslaptinga karalystė
(Epic)</t>
  </si>
  <si>
    <t>Theatrical Film Distribution /
20th Century Fox</t>
  </si>
  <si>
    <t>-</t>
  </si>
  <si>
    <t>Teresės nuodėmė
(Therese Desqueyroux)</t>
  </si>
  <si>
    <t>N</t>
  </si>
  <si>
    <t>Ženk pirmąjį žingsnį
(Make Your Move)</t>
  </si>
  <si>
    <t>N</t>
  </si>
  <si>
    <t>Džesmina
(Blue Jasmine)</t>
  </si>
  <si>
    <t>ACME Film</t>
  </si>
  <si>
    <t>Šeima
(The Family)</t>
  </si>
  <si>
    <t>Rugsėjo 13 - 19 d. Lietuvos kino teatruose rodytų filmų top-40</t>
  </si>
  <si>
    <t>Jobsas
(jOBS)</t>
  </si>
  <si>
    <t>IS</t>
  </si>
  <si>
    <t>Incognito Film</t>
  </si>
  <si>
    <t>Ratai 2
(Cars 2)</t>
  </si>
  <si>
    <t>Forum Cinemas /
WDSMPI</t>
  </si>
  <si>
    <t>N</t>
  </si>
  <si>
    <t>Labas, mes Mileriai
(We are the Millers)</t>
  </si>
  <si>
    <t>Rydiko kronikos. Sugrįžimas
(Riddick)</t>
  </si>
  <si>
    <t>ACME Film</t>
  </si>
  <si>
    <t>Laiškai Sofijai
(Letters to Sofia)</t>
  </si>
  <si>
    <t>Ranka rankon
(Main dans la main / Hand in Hand)</t>
  </si>
  <si>
    <t>Mirties įrankiai: Kaulų miestas
(Mortal Instruments: City of Bones)</t>
  </si>
  <si>
    <t>Nebrendylos 2
(Grown ups 2)</t>
  </si>
  <si>
    <t>Meilė
(L'Amour / Love)</t>
  </si>
  <si>
    <t>Planetos filmai</t>
  </si>
  <si>
    <t>ROJUS: Meilė
(PARADISE: Love)</t>
  </si>
  <si>
    <t>Planetos filmai</t>
  </si>
  <si>
    <t>Rugsėjo
6 - 12 d. 
pajamos
(Lt)</t>
  </si>
  <si>
    <t>Rugsėjo
13 - 19 d. 
pajamos
(Lt)</t>
  </si>
  <si>
    <t>Rugsėjo
13 - 19 d. 
pajamos
(Eur)</t>
  </si>
  <si>
    <t>Rugsėjo
13 - 19 d. 
žiūrovų
sk.</t>
  </si>
  <si>
    <t>Sparnai
(Planes)</t>
  </si>
  <si>
    <t>IS</t>
  </si>
  <si>
    <t>Išankstiniai seansai</t>
  </si>
  <si>
    <t>Laiko tiltas
(About Time)</t>
  </si>
  <si>
    <t>Karališka drąsa
(Brave)</t>
  </si>
  <si>
    <t>-</t>
  </si>
  <si>
    <t>Batuotas katinas Pūkis
(Puss In Boots)</t>
  </si>
  <si>
    <t>Legendos susivienija
(The Rise of the Guardians)</t>
  </si>
  <si>
    <t>Forum Cinemas /
Paramount</t>
  </si>
  <si>
    <t>ROJUS: Tikėjimas
(PARADISE: Faith)</t>
  </si>
  <si>
    <t>ROJUS: Viltis
(PARADISE: Hope)</t>
  </si>
  <si>
    <t>ACME Film /
Sony</t>
  </si>
  <si>
    <t xml:space="preserve">Bendros
pajamos 
(Lt) </t>
  </si>
  <si>
    <t>Theatrical Film Distribution /
20th Century Fox</t>
  </si>
  <si>
    <t>Bendras 
žiūrovų
sk.</t>
  </si>
  <si>
    <t>Krudžiai
(Croods)</t>
  </si>
  <si>
    <t>Premjeros 
data</t>
  </si>
  <si>
    <t>VISO (top20):</t>
  </si>
  <si>
    <t>VISO (top30):</t>
  </si>
  <si>
    <t>Žiūrovų lanko-mumo vidurkis</t>
  </si>
  <si>
    <t xml:space="preserve">Platintojas </t>
  </si>
  <si>
    <t>Samsara</t>
  </si>
  <si>
    <t xml:space="preserve">Seansų 
sk. </t>
  </si>
  <si>
    <t>Kopijų 
sk.</t>
  </si>
  <si>
    <t>Didysis Getsbis
(The Great Gatsby)</t>
  </si>
  <si>
    <t>ACME Film /
Warner Bros.</t>
  </si>
  <si>
    <t>Bendros
pajamos
(Eur)</t>
  </si>
  <si>
    <t>Filmas</t>
  </si>
  <si>
    <t>Pakitimas</t>
  </si>
  <si>
    <t>Pasaulinis karas Z
(World War Z)</t>
  </si>
  <si>
    <t>Rodymo 
savaitė</t>
  </si>
  <si>
    <t>VISO (top10):</t>
  </si>
  <si>
    <t>VISO:</t>
  </si>
  <si>
    <t>2 Ginklai
(2 Guns)</t>
  </si>
  <si>
    <t>Forum Cinemas /
Paramount</t>
  </si>
  <si>
    <t>ACME Film</t>
  </si>
  <si>
    <t>ACME Film</t>
  </si>
  <si>
    <t>-</t>
  </si>
  <si>
    <t>-</t>
  </si>
  <si>
    <t>Persis Džeksonas. Monstrų jūra
(Percy Jackson: Sea Of Monsters)</t>
  </si>
  <si>
    <t>Palikti Aliaskoje
(Frozen Ground)</t>
  </si>
  <si>
    <t>Garsų pasaulio įrašai</t>
  </si>
  <si>
    <t>Forum Cinemas /
Universal</t>
  </si>
  <si>
    <t>Bjaurusis aš 2
(Despicable Me 2)</t>
  </si>
  <si>
    <t>-</t>
  </si>
  <si>
    <t>Ernis
(The Wolverine)</t>
  </si>
  <si>
    <t>Pilnos rankos pistoletų
(Una Pistola el cada mano / A Gun in Each Hand)</t>
  </si>
  <si>
    <t>A-One Films</t>
  </si>
  <si>
    <t>ACME Film</t>
  </si>
  <si>
    <t>Eliziejus
(Elysium)</t>
  </si>
  <si>
    <t>ACME Film /
Sony</t>
  </si>
  <si>
    <t>Forum Cinemas /
WDSMPI</t>
  </si>
  <si>
    <t>Forum Cinemas /
WDSMPI</t>
  </si>
  <si>
    <t>Vienišas klajūnas
(The Lone Ranger)</t>
  </si>
  <si>
    <t>Best Film</t>
  </si>
  <si>
    <t>Smurfai 2
(Smurfs 2)</t>
  </si>
  <si>
    <t>-</t>
  </si>
  <si>
    <t>Monstrų universitetas
(Monsters University)</t>
  </si>
  <si>
    <t>Išvarymas
(Conjuring)</t>
  </si>
</sst>
</file>

<file path=xl/styles.xml><?xml version="1.0" encoding="utf-8"?>
<styleSheet xmlns="http://schemas.openxmlformats.org/spreadsheetml/2006/main">
  <numFmts count="52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.00"/>
    <numFmt numFmtId="207" formatCode="0.00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9.20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-ONE%20ataskaita_0916-09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3.09.06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gsėjo 20 - 22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cketExpert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gsėjo 6 - 12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6.7109375" style="3" bestFit="1" customWidth="1"/>
    <col min="4" max="6" width="14.7109375" style="3" bestFit="1" customWidth="1"/>
    <col min="7" max="7" width="10.8515625" style="3" bestFit="1" customWidth="1"/>
    <col min="8" max="8" width="14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12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61</v>
      </c>
      <c r="D3" s="41" t="s">
        <v>31</v>
      </c>
      <c r="E3" s="41" t="s">
        <v>32</v>
      </c>
      <c r="F3" s="41" t="s">
        <v>30</v>
      </c>
      <c r="G3" s="41" t="s">
        <v>62</v>
      </c>
      <c r="H3" s="41" t="s">
        <v>33</v>
      </c>
      <c r="I3" s="41" t="s">
        <v>56</v>
      </c>
      <c r="J3" s="41" t="s">
        <v>53</v>
      </c>
      <c r="K3" s="41" t="s">
        <v>57</v>
      </c>
      <c r="L3" s="41" t="s">
        <v>64</v>
      </c>
      <c r="M3" s="41" t="s">
        <v>46</v>
      </c>
      <c r="N3" s="41" t="s">
        <v>48</v>
      </c>
      <c r="O3" s="41" t="s">
        <v>60</v>
      </c>
      <c r="P3" s="41" t="s">
        <v>50</v>
      </c>
      <c r="Q3" s="42" t="s">
        <v>54</v>
      </c>
    </row>
    <row r="4" spans="1:18" ht="25.5" customHeight="1">
      <c r="A4" s="43">
        <v>1</v>
      </c>
      <c r="B4" s="49">
        <v>1</v>
      </c>
      <c r="C4" s="4" t="s">
        <v>19</v>
      </c>
      <c r="D4" s="31">
        <v>93010</v>
      </c>
      <c r="E4" s="52">
        <f aca="true" t="shared" si="0" ref="E4:E11">D4/3.452</f>
        <v>26943.80069524913</v>
      </c>
      <c r="F4" s="52">
        <v>91777.5</v>
      </c>
      <c r="G4" s="17">
        <f>(D4-F4)/F4</f>
        <v>0.013429217400779058</v>
      </c>
      <c r="H4" s="31">
        <v>6751</v>
      </c>
      <c r="I4" s="31">
        <v>190</v>
      </c>
      <c r="J4" s="29">
        <f>H4/I4</f>
        <v>35.53157894736842</v>
      </c>
      <c r="K4" s="31">
        <v>9</v>
      </c>
      <c r="L4" s="52">
        <v>2</v>
      </c>
      <c r="M4" s="31">
        <v>184787.5</v>
      </c>
      <c r="N4" s="31">
        <v>13240</v>
      </c>
      <c r="O4" s="52">
        <f aca="true" t="shared" si="1" ref="O4:O13">M4/3.452</f>
        <v>53530.56199304751</v>
      </c>
      <c r="P4" s="58">
        <v>41523</v>
      </c>
      <c r="Q4" s="38" t="s">
        <v>59</v>
      </c>
      <c r="R4" s="15"/>
    </row>
    <row r="5" spans="1:18" ht="25.5" customHeight="1">
      <c r="A5" s="43">
        <f>A4+1</f>
        <v>2</v>
      </c>
      <c r="B5" s="49" t="s">
        <v>18</v>
      </c>
      <c r="C5" s="4" t="s">
        <v>11</v>
      </c>
      <c r="D5" s="31">
        <v>83753</v>
      </c>
      <c r="E5" s="52">
        <f>D5/3.452</f>
        <v>24262.166859791425</v>
      </c>
      <c r="F5" s="52" t="s">
        <v>78</v>
      </c>
      <c r="G5" s="17" t="s">
        <v>90</v>
      </c>
      <c r="H5" s="31">
        <v>5852</v>
      </c>
      <c r="I5" s="31">
        <v>196</v>
      </c>
      <c r="J5" s="29">
        <f>H5/I5</f>
        <v>29.857142857142858</v>
      </c>
      <c r="K5" s="31">
        <v>12</v>
      </c>
      <c r="L5" s="52">
        <v>1</v>
      </c>
      <c r="M5" s="31">
        <v>83753</v>
      </c>
      <c r="N5" s="31">
        <v>5852</v>
      </c>
      <c r="O5" s="52">
        <f t="shared" si="1"/>
        <v>24262.166859791425</v>
      </c>
      <c r="P5" s="58">
        <v>41530</v>
      </c>
      <c r="Q5" s="38" t="s">
        <v>75</v>
      </c>
      <c r="R5" s="15"/>
    </row>
    <row r="6" spans="1:18" ht="25.5" customHeight="1">
      <c r="A6" s="43">
        <f aca="true" t="shared" si="2" ref="A6:A13">A5+1</f>
        <v>3</v>
      </c>
      <c r="B6" s="49">
        <v>4</v>
      </c>
      <c r="C6" s="4" t="s">
        <v>91</v>
      </c>
      <c r="D6" s="31">
        <v>66215</v>
      </c>
      <c r="E6" s="52">
        <f>D6/3.452</f>
        <v>19181.633835457706</v>
      </c>
      <c r="F6" s="52">
        <v>58023.5</v>
      </c>
      <c r="G6" s="17">
        <f>(D6-F6)/F6</f>
        <v>0.14117555817901367</v>
      </c>
      <c r="H6" s="31">
        <v>5072</v>
      </c>
      <c r="I6" s="31">
        <v>311</v>
      </c>
      <c r="J6" s="29">
        <f>H6/I6</f>
        <v>16.308681672025724</v>
      </c>
      <c r="K6" s="31">
        <v>18</v>
      </c>
      <c r="L6" s="52">
        <v>4</v>
      </c>
      <c r="M6" s="31">
        <v>629334</v>
      </c>
      <c r="N6" s="31">
        <v>51323</v>
      </c>
      <c r="O6" s="52">
        <f t="shared" si="1"/>
        <v>182309.96523754345</v>
      </c>
      <c r="P6" s="54">
        <v>41509</v>
      </c>
      <c r="Q6" s="38" t="s">
        <v>86</v>
      </c>
      <c r="R6" s="15"/>
    </row>
    <row r="7" spans="1:18" ht="25.5" customHeight="1">
      <c r="A7" s="43">
        <f t="shared" si="2"/>
        <v>4</v>
      </c>
      <c r="B7" s="49">
        <v>2</v>
      </c>
      <c r="C7" s="4" t="s">
        <v>20</v>
      </c>
      <c r="D7" s="31">
        <v>60989.5</v>
      </c>
      <c r="E7" s="52">
        <f t="shared" si="0"/>
        <v>17667.873696407878</v>
      </c>
      <c r="F7" s="52">
        <v>79311.5</v>
      </c>
      <c r="G7" s="17">
        <f>(D7-F7)/F7</f>
        <v>-0.23101315698227873</v>
      </c>
      <c r="H7" s="31">
        <v>4885</v>
      </c>
      <c r="I7" s="31">
        <v>131</v>
      </c>
      <c r="J7" s="29">
        <f>H7/I7</f>
        <v>37.29007633587786</v>
      </c>
      <c r="K7" s="31">
        <v>11</v>
      </c>
      <c r="L7" s="52">
        <v>2</v>
      </c>
      <c r="M7" s="31">
        <v>249687.5</v>
      </c>
      <c r="N7" s="31">
        <v>20431</v>
      </c>
      <c r="O7" s="52">
        <f t="shared" si="1"/>
        <v>72331.25724217844</v>
      </c>
      <c r="P7" s="58">
        <v>41523</v>
      </c>
      <c r="Q7" s="38" t="s">
        <v>70</v>
      </c>
      <c r="R7" s="15"/>
    </row>
    <row r="8" spans="1:18" ht="25.5" customHeight="1">
      <c r="A8" s="43">
        <f t="shared" si="2"/>
        <v>5</v>
      </c>
      <c r="B8" s="49">
        <v>3</v>
      </c>
      <c r="C8" s="4" t="s">
        <v>22</v>
      </c>
      <c r="D8" s="32">
        <v>60535.5</v>
      </c>
      <c r="E8" s="52">
        <f t="shared" si="0"/>
        <v>17536.35573580533</v>
      </c>
      <c r="F8" s="52">
        <v>73078</v>
      </c>
      <c r="G8" s="17">
        <f>(D8-F8)/F8</f>
        <v>-0.17163168121732944</v>
      </c>
      <c r="H8" s="32">
        <v>4124</v>
      </c>
      <c r="I8" s="31">
        <v>158</v>
      </c>
      <c r="J8" s="29">
        <f>H8/I8</f>
        <v>26.10126582278481</v>
      </c>
      <c r="K8" s="31">
        <v>9</v>
      </c>
      <c r="L8" s="52">
        <v>3</v>
      </c>
      <c r="M8" s="31">
        <v>139847</v>
      </c>
      <c r="N8" s="31">
        <v>9532</v>
      </c>
      <c r="O8" s="52">
        <f t="shared" si="1"/>
        <v>40511.877172653534</v>
      </c>
      <c r="P8" s="54">
        <v>41516</v>
      </c>
      <c r="Q8" s="38" t="s">
        <v>21</v>
      </c>
      <c r="R8" s="15"/>
    </row>
    <row r="9" spans="1:18" ht="25.5" customHeight="1">
      <c r="A9" s="43">
        <f t="shared" si="2"/>
        <v>6</v>
      </c>
      <c r="B9" s="49" t="s">
        <v>6</v>
      </c>
      <c r="C9" s="4" t="s">
        <v>7</v>
      </c>
      <c r="D9" s="32">
        <v>46212.5</v>
      </c>
      <c r="E9" s="52">
        <f t="shared" si="0"/>
        <v>13387.166859791425</v>
      </c>
      <c r="F9" s="52" t="s">
        <v>78</v>
      </c>
      <c r="G9" s="17" t="s">
        <v>90</v>
      </c>
      <c r="H9" s="32">
        <v>3301</v>
      </c>
      <c r="I9" s="31">
        <v>199</v>
      </c>
      <c r="J9" s="29">
        <f>H9/I9</f>
        <v>16.587939698492463</v>
      </c>
      <c r="K9" s="31">
        <v>11</v>
      </c>
      <c r="L9" s="52">
        <v>1</v>
      </c>
      <c r="M9" s="31">
        <v>46212.5</v>
      </c>
      <c r="N9" s="31">
        <v>3301</v>
      </c>
      <c r="O9" s="52">
        <f t="shared" si="1"/>
        <v>13387.166859791425</v>
      </c>
      <c r="P9" s="58">
        <v>41530</v>
      </c>
      <c r="Q9" s="38" t="s">
        <v>21</v>
      </c>
      <c r="R9" s="15"/>
    </row>
    <row r="10" spans="1:18" ht="25.5" customHeight="1">
      <c r="A10" s="43">
        <f t="shared" si="2"/>
        <v>7</v>
      </c>
      <c r="B10" s="49" t="s">
        <v>8</v>
      </c>
      <c r="C10" s="4" t="s">
        <v>9</v>
      </c>
      <c r="D10" s="32">
        <v>45035.5</v>
      </c>
      <c r="E10" s="52">
        <f t="shared" si="0"/>
        <v>13046.205098493627</v>
      </c>
      <c r="F10" s="52" t="s">
        <v>78</v>
      </c>
      <c r="G10" s="17" t="s">
        <v>90</v>
      </c>
      <c r="H10" s="32">
        <v>3093</v>
      </c>
      <c r="I10" s="31">
        <v>138</v>
      </c>
      <c r="J10" s="29">
        <f>H10/I10</f>
        <v>22.41304347826087</v>
      </c>
      <c r="K10" s="31">
        <v>10</v>
      </c>
      <c r="L10" s="52">
        <v>1</v>
      </c>
      <c r="M10" s="31">
        <v>45035.5</v>
      </c>
      <c r="N10" s="31">
        <v>3093</v>
      </c>
      <c r="O10" s="52">
        <f t="shared" si="1"/>
        <v>13046.205098493627</v>
      </c>
      <c r="P10" s="58">
        <v>41530</v>
      </c>
      <c r="Q10" s="38" t="s">
        <v>10</v>
      </c>
      <c r="R10" s="15"/>
    </row>
    <row r="11" spans="1:18" ht="25.5" customHeight="1">
      <c r="A11" s="43">
        <f t="shared" si="2"/>
        <v>8</v>
      </c>
      <c r="B11" s="49">
        <v>5</v>
      </c>
      <c r="C11" s="4" t="s">
        <v>92</v>
      </c>
      <c r="D11" s="32">
        <v>38048</v>
      </c>
      <c r="E11" s="52">
        <f t="shared" si="0"/>
        <v>11022.016222479722</v>
      </c>
      <c r="F11" s="52">
        <v>45888</v>
      </c>
      <c r="G11" s="17">
        <f>(D11-F11)/F11</f>
        <v>-0.1708507670850767</v>
      </c>
      <c r="H11" s="32">
        <v>2613</v>
      </c>
      <c r="I11" s="31">
        <v>91</v>
      </c>
      <c r="J11" s="29">
        <f>H11/I11</f>
        <v>28.714285714285715</v>
      </c>
      <c r="K11" s="31">
        <v>8</v>
      </c>
      <c r="L11" s="52">
        <v>4</v>
      </c>
      <c r="M11" s="31">
        <v>358129</v>
      </c>
      <c r="N11" s="31">
        <v>27662</v>
      </c>
      <c r="O11" s="52">
        <f t="shared" si="1"/>
        <v>103745.36500579375</v>
      </c>
      <c r="P11" s="54">
        <v>41509</v>
      </c>
      <c r="Q11" s="38" t="s">
        <v>59</v>
      </c>
      <c r="R11" s="15"/>
    </row>
    <row r="12" spans="1:18" ht="25.5" customHeight="1">
      <c r="A12" s="43">
        <f t="shared" si="2"/>
        <v>9</v>
      </c>
      <c r="B12" s="49">
        <v>6</v>
      </c>
      <c r="C12" s="4" t="s">
        <v>74</v>
      </c>
      <c r="D12" s="32">
        <v>22760</v>
      </c>
      <c r="E12" s="52">
        <f>D12/3.452</f>
        <v>6593.279258400927</v>
      </c>
      <c r="F12" s="52">
        <v>35008</v>
      </c>
      <c r="G12" s="17">
        <f>(D12-F12)/F12</f>
        <v>-0.34986288848263253</v>
      </c>
      <c r="H12" s="32">
        <v>1585</v>
      </c>
      <c r="I12" s="31">
        <v>77</v>
      </c>
      <c r="J12" s="29">
        <f>H12/I12</f>
        <v>20.584415584415584</v>
      </c>
      <c r="K12" s="31">
        <v>9</v>
      </c>
      <c r="L12" s="52">
        <v>2</v>
      </c>
      <c r="M12" s="32">
        <v>57768</v>
      </c>
      <c r="N12" s="32">
        <v>4003</v>
      </c>
      <c r="O12" s="52">
        <f>M12/3.452</f>
        <v>16734.646581691773</v>
      </c>
      <c r="P12" s="58">
        <v>41523</v>
      </c>
      <c r="Q12" s="38" t="s">
        <v>75</v>
      </c>
      <c r="R12" s="15"/>
    </row>
    <row r="13" spans="1:18" ht="25.5" customHeight="1">
      <c r="A13" s="43">
        <f t="shared" si="2"/>
        <v>10</v>
      </c>
      <c r="B13" s="49">
        <v>8</v>
      </c>
      <c r="C13" s="4" t="s">
        <v>89</v>
      </c>
      <c r="D13" s="32">
        <v>22310</v>
      </c>
      <c r="E13" s="52">
        <f>D13/3.452</f>
        <v>6462.920046349942</v>
      </c>
      <c r="F13" s="52">
        <v>15564.5</v>
      </c>
      <c r="G13" s="17">
        <f>(D13-F13)/F13</f>
        <v>0.4333900864145973</v>
      </c>
      <c r="H13" s="32">
        <v>1689</v>
      </c>
      <c r="I13" s="31">
        <v>83</v>
      </c>
      <c r="J13" s="29">
        <f>H13/I13</f>
        <v>20.349397590361445</v>
      </c>
      <c r="K13" s="31">
        <v>8</v>
      </c>
      <c r="L13" s="52">
        <v>7</v>
      </c>
      <c r="M13" s="31">
        <v>797875.5</v>
      </c>
      <c r="N13" s="31">
        <v>62975</v>
      </c>
      <c r="O13" s="52">
        <f t="shared" si="1"/>
        <v>231134.2699884125</v>
      </c>
      <c r="P13" s="54">
        <v>41488</v>
      </c>
      <c r="Q13" s="38" t="s">
        <v>45</v>
      </c>
      <c r="R13" s="15"/>
    </row>
    <row r="14" spans="1:17" ht="27" customHeight="1">
      <c r="A14" s="43"/>
      <c r="B14" s="49"/>
      <c r="C14" s="12" t="s">
        <v>65</v>
      </c>
      <c r="D14" s="13">
        <f>SUM(D4:D13)</f>
        <v>538869</v>
      </c>
      <c r="E14" s="55">
        <f>SUM(E4:E13)</f>
        <v>156103.4183082271</v>
      </c>
      <c r="F14" s="13">
        <v>439941.5</v>
      </c>
      <c r="G14" s="14">
        <f>(D14-F14)/F14</f>
        <v>0.2248651241130923</v>
      </c>
      <c r="H14" s="55">
        <f>SUM(H4:H13)</f>
        <v>38965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10</v>
      </c>
      <c r="C16" s="4" t="s">
        <v>77</v>
      </c>
      <c r="D16" s="32">
        <v>14918.5</v>
      </c>
      <c r="E16" s="52">
        <f>D16/3.452</f>
        <v>4321.697566628041</v>
      </c>
      <c r="F16" s="52">
        <v>9025.5</v>
      </c>
      <c r="G16" s="17">
        <f>(D16-F16)/F16</f>
        <v>0.6529278156334829</v>
      </c>
      <c r="H16" s="52">
        <v>1068</v>
      </c>
      <c r="I16" s="31">
        <v>102</v>
      </c>
      <c r="J16" s="29">
        <f>H16/I16</f>
        <v>10.470588235294118</v>
      </c>
      <c r="K16" s="31">
        <v>13</v>
      </c>
      <c r="L16" s="52">
        <v>10</v>
      </c>
      <c r="M16" s="32">
        <v>1937200.45</v>
      </c>
      <c r="N16" s="52">
        <v>144329</v>
      </c>
      <c r="O16" s="52">
        <f>M16/3.452</f>
        <v>561182.0538818076</v>
      </c>
      <c r="P16" s="54">
        <v>41467</v>
      </c>
      <c r="Q16" s="38" t="s">
        <v>76</v>
      </c>
      <c r="R16" s="15"/>
    </row>
    <row r="17" spans="1:18" ht="25.5" customHeight="1">
      <c r="A17" s="43">
        <f>A16+1</f>
        <v>12</v>
      </c>
      <c r="B17" s="49">
        <v>7</v>
      </c>
      <c r="C17" s="4" t="s">
        <v>67</v>
      </c>
      <c r="D17" s="32">
        <v>7501.5</v>
      </c>
      <c r="E17" s="52">
        <f>D17/3.452</f>
        <v>2173.0880648899188</v>
      </c>
      <c r="F17" s="52">
        <v>19609</v>
      </c>
      <c r="G17" s="17">
        <f>(D17-F17)/F17</f>
        <v>-0.6174460706818298</v>
      </c>
      <c r="H17" s="32">
        <v>515</v>
      </c>
      <c r="I17" s="31">
        <v>24</v>
      </c>
      <c r="J17" s="29">
        <f>H17/I17</f>
        <v>21.458333333333332</v>
      </c>
      <c r="K17" s="31">
        <v>4</v>
      </c>
      <c r="L17" s="52">
        <v>3</v>
      </c>
      <c r="M17" s="31">
        <v>108921.5</v>
      </c>
      <c r="N17" s="31">
        <v>8158</v>
      </c>
      <c r="O17" s="52">
        <f>M17/3.452</f>
        <v>31553.157589803013</v>
      </c>
      <c r="P17" s="54">
        <v>41515</v>
      </c>
      <c r="Q17" s="38" t="s">
        <v>45</v>
      </c>
      <c r="R17" s="15"/>
    </row>
    <row r="18" spans="1:18" ht="25.5" customHeight="1">
      <c r="A18" s="43">
        <f>A17+1</f>
        <v>13</v>
      </c>
      <c r="B18" s="49" t="s">
        <v>35</v>
      </c>
      <c r="C18" s="4" t="s">
        <v>34</v>
      </c>
      <c r="D18" s="32">
        <v>7451</v>
      </c>
      <c r="E18" s="52">
        <f>D18/3.452</f>
        <v>2158.4588644264195</v>
      </c>
      <c r="F18" s="52" t="s">
        <v>78</v>
      </c>
      <c r="G18" s="17" t="s">
        <v>90</v>
      </c>
      <c r="H18" s="52">
        <v>512</v>
      </c>
      <c r="I18" s="31">
        <v>9</v>
      </c>
      <c r="J18" s="29">
        <f>H18/I18</f>
        <v>56.888888888888886</v>
      </c>
      <c r="K18" s="31">
        <v>9</v>
      </c>
      <c r="L18" s="52" t="s">
        <v>35</v>
      </c>
      <c r="M18" s="32">
        <v>7451</v>
      </c>
      <c r="N18" s="52">
        <v>512</v>
      </c>
      <c r="O18" s="52">
        <f>M18/3.452</f>
        <v>2158.4588644264195</v>
      </c>
      <c r="P18" s="58" t="s">
        <v>36</v>
      </c>
      <c r="Q18" s="38" t="s">
        <v>86</v>
      </c>
      <c r="R18" s="15"/>
    </row>
    <row r="19" spans="1:18" ht="25.5" customHeight="1">
      <c r="A19" s="43">
        <f>A18+1</f>
        <v>14</v>
      </c>
      <c r="B19" s="49">
        <v>9</v>
      </c>
      <c r="C19" s="4" t="s">
        <v>25</v>
      </c>
      <c r="D19" s="32">
        <v>5077</v>
      </c>
      <c r="E19" s="52">
        <f>D19/3.452</f>
        <v>1470.7415990730012</v>
      </c>
      <c r="F19" s="52">
        <v>12656</v>
      </c>
      <c r="G19" s="17">
        <f>(D19-F19)/F19</f>
        <v>-0.598846396965866</v>
      </c>
      <c r="H19" s="32">
        <v>307</v>
      </c>
      <c r="I19" s="31">
        <v>26</v>
      </c>
      <c r="J19" s="29">
        <f>H19/I19</f>
        <v>11.807692307692308</v>
      </c>
      <c r="K19" s="31">
        <v>3</v>
      </c>
      <c r="L19" s="52">
        <v>5</v>
      </c>
      <c r="M19" s="31">
        <v>274261</v>
      </c>
      <c r="N19" s="31">
        <v>21064</v>
      </c>
      <c r="O19" s="52">
        <f>M19/3.452</f>
        <v>79449.88412514485</v>
      </c>
      <c r="P19" s="54">
        <v>41502</v>
      </c>
      <c r="Q19" s="38" t="s">
        <v>45</v>
      </c>
      <c r="R19" s="15"/>
    </row>
    <row r="20" spans="1:18" ht="25.5" customHeight="1">
      <c r="A20" s="43">
        <f aca="true" t="shared" si="3" ref="A20:A25">A19+1</f>
        <v>15</v>
      </c>
      <c r="B20" s="49" t="s">
        <v>14</v>
      </c>
      <c r="C20" s="4" t="s">
        <v>13</v>
      </c>
      <c r="D20" s="32">
        <v>3672.5</v>
      </c>
      <c r="E20" s="52">
        <f>D20/3.452</f>
        <v>1063.8760139049825</v>
      </c>
      <c r="F20" s="52"/>
      <c r="G20" s="17"/>
      <c r="H20" s="32">
        <v>246</v>
      </c>
      <c r="I20" s="31">
        <v>7</v>
      </c>
      <c r="J20" s="29">
        <f>H20/I20</f>
        <v>35.142857142857146</v>
      </c>
      <c r="K20" s="31">
        <v>6</v>
      </c>
      <c r="L20" s="52"/>
      <c r="M20" s="32">
        <v>3672.5</v>
      </c>
      <c r="N20" s="32">
        <v>246</v>
      </c>
      <c r="O20" s="52">
        <f>M20/3.452</f>
        <v>1063.8760139049825</v>
      </c>
      <c r="P20" s="58" t="s">
        <v>36</v>
      </c>
      <c r="Q20" s="38" t="s">
        <v>15</v>
      </c>
      <c r="R20" s="15"/>
    </row>
    <row r="21" spans="1:18" ht="25.5" customHeight="1">
      <c r="A21" s="43">
        <f t="shared" si="3"/>
        <v>16</v>
      </c>
      <c r="B21" s="49">
        <v>13</v>
      </c>
      <c r="C21" s="4" t="s">
        <v>24</v>
      </c>
      <c r="D21" s="32">
        <v>3533</v>
      </c>
      <c r="E21" s="52">
        <f>D21/3.452</f>
        <v>1023.4646581691773</v>
      </c>
      <c r="F21" s="52">
        <v>6116</v>
      </c>
      <c r="G21" s="17">
        <f>(D21-F21)/F21</f>
        <v>-0.4223348593852191</v>
      </c>
      <c r="H21" s="32">
        <v>302</v>
      </c>
      <c r="I21" s="31">
        <v>14</v>
      </c>
      <c r="J21" s="29">
        <f>H21/I21</f>
        <v>21.571428571428573</v>
      </c>
      <c r="K21" s="31">
        <v>2</v>
      </c>
      <c r="L21" s="52">
        <v>4</v>
      </c>
      <c r="M21" s="32">
        <v>137164.5</v>
      </c>
      <c r="N21" s="32">
        <v>12059</v>
      </c>
      <c r="O21" s="52">
        <f>M21/3.452</f>
        <v>39734.79142526072</v>
      </c>
      <c r="P21" s="54">
        <v>41509</v>
      </c>
      <c r="Q21" s="38" t="s">
        <v>82</v>
      </c>
      <c r="R21" s="15"/>
    </row>
    <row r="22" spans="1:18" ht="25.5" customHeight="1">
      <c r="A22" s="43">
        <f t="shared" si="3"/>
        <v>17</v>
      </c>
      <c r="B22" s="49">
        <v>11</v>
      </c>
      <c r="C22" s="4" t="s">
        <v>83</v>
      </c>
      <c r="D22" s="32">
        <v>3189</v>
      </c>
      <c r="E22" s="52">
        <f>D22/3.452</f>
        <v>923.8122827346466</v>
      </c>
      <c r="F22" s="52">
        <v>6358</v>
      </c>
      <c r="G22" s="17">
        <f>(D22-F22)/F22</f>
        <v>-0.49842717835797423</v>
      </c>
      <c r="H22" s="32">
        <v>212</v>
      </c>
      <c r="I22" s="31">
        <v>21</v>
      </c>
      <c r="J22" s="29">
        <f>H22/I22</f>
        <v>10.095238095238095</v>
      </c>
      <c r="K22" s="31">
        <v>2</v>
      </c>
      <c r="L22" s="52">
        <v>6</v>
      </c>
      <c r="M22" s="31">
        <v>382448</v>
      </c>
      <c r="N22" s="31">
        <v>27470</v>
      </c>
      <c r="O22" s="52">
        <f>M22/3.452</f>
        <v>110790.26651216685</v>
      </c>
      <c r="P22" s="54">
        <v>41495</v>
      </c>
      <c r="Q22" s="38" t="s">
        <v>84</v>
      </c>
      <c r="R22" s="15"/>
    </row>
    <row r="23" spans="1:18" ht="25.5" customHeight="1">
      <c r="A23" s="43">
        <f t="shared" si="3"/>
        <v>18</v>
      </c>
      <c r="B23" s="49">
        <v>16</v>
      </c>
      <c r="C23" s="4" t="s">
        <v>58</v>
      </c>
      <c r="D23" s="32">
        <v>2385.5</v>
      </c>
      <c r="E23" s="52">
        <f>D23/3.452</f>
        <v>691.0486674391657</v>
      </c>
      <c r="F23" s="52">
        <v>2725.5</v>
      </c>
      <c r="G23" s="17">
        <f>(D23-F23)/F23</f>
        <v>-0.12474775270592552</v>
      </c>
      <c r="H23" s="32">
        <v>128</v>
      </c>
      <c r="I23" s="31">
        <v>10</v>
      </c>
      <c r="J23" s="29">
        <f>H23/I23</f>
        <v>12.8</v>
      </c>
      <c r="K23" s="31">
        <v>2</v>
      </c>
      <c r="L23" s="52">
        <v>18</v>
      </c>
      <c r="M23" s="31">
        <v>557891</v>
      </c>
      <c r="N23" s="31">
        <v>35003</v>
      </c>
      <c r="O23" s="52">
        <f>M23/3.452</f>
        <v>161613.84704519119</v>
      </c>
      <c r="P23" s="54">
        <v>41411</v>
      </c>
      <c r="Q23" s="38" t="s">
        <v>59</v>
      </c>
      <c r="R23" s="15"/>
    </row>
    <row r="24" spans="1:18" ht="25.5" customHeight="1">
      <c r="A24" s="43">
        <f t="shared" si="3"/>
        <v>19</v>
      </c>
      <c r="B24" s="49">
        <v>17</v>
      </c>
      <c r="C24" s="4" t="s">
        <v>55</v>
      </c>
      <c r="D24" s="32">
        <v>1785</v>
      </c>
      <c r="E24" s="52">
        <f>D24/3.452</f>
        <v>517.0915411355736</v>
      </c>
      <c r="F24" s="52">
        <v>1761</v>
      </c>
      <c r="G24" s="17">
        <f>(D24-F24)/F24</f>
        <v>0.013628620102214651</v>
      </c>
      <c r="H24" s="32">
        <v>116</v>
      </c>
      <c r="I24" s="31">
        <v>7</v>
      </c>
      <c r="J24" s="29">
        <f>H24/I24</f>
        <v>16.571428571428573</v>
      </c>
      <c r="K24" s="31">
        <v>1</v>
      </c>
      <c r="L24" s="52">
        <v>13</v>
      </c>
      <c r="M24" s="32">
        <v>166627.5</v>
      </c>
      <c r="N24" s="32">
        <v>11524</v>
      </c>
      <c r="O24" s="52">
        <f>M24/3.452</f>
        <v>48269.84356894554</v>
      </c>
      <c r="P24" s="54">
        <v>41446</v>
      </c>
      <c r="Q24" s="38" t="s">
        <v>88</v>
      </c>
      <c r="R24" s="15"/>
    </row>
    <row r="25" spans="1:18" ht="25.5" customHeight="1">
      <c r="A25" s="43">
        <f t="shared" si="3"/>
        <v>20</v>
      </c>
      <c r="B25" s="49">
        <v>15</v>
      </c>
      <c r="C25" s="4" t="s">
        <v>63</v>
      </c>
      <c r="D25" s="32">
        <v>1604</v>
      </c>
      <c r="E25" s="52">
        <f>D25/3.452</f>
        <v>464.6581691772885</v>
      </c>
      <c r="F25" s="52">
        <v>3032</v>
      </c>
      <c r="G25" s="17">
        <f>(D25-F25)/F25</f>
        <v>-0.470976253298153</v>
      </c>
      <c r="H25" s="52">
        <v>83</v>
      </c>
      <c r="I25" s="31">
        <v>7</v>
      </c>
      <c r="J25" s="29">
        <f>H25/I25</f>
        <v>11.857142857142858</v>
      </c>
      <c r="K25" s="31">
        <v>1</v>
      </c>
      <c r="L25" s="52">
        <v>13</v>
      </c>
      <c r="M25" s="32">
        <v>816516.75</v>
      </c>
      <c r="N25" s="52">
        <v>49373</v>
      </c>
      <c r="O25" s="52">
        <f>M25/3.452</f>
        <v>236534.40034762456</v>
      </c>
      <c r="P25" s="54">
        <v>41446</v>
      </c>
      <c r="Q25" s="56" t="s">
        <v>68</v>
      </c>
      <c r="R25" s="15"/>
    </row>
    <row r="26" spans="1:17" ht="27" customHeight="1">
      <c r="A26" s="43"/>
      <c r="B26" s="49"/>
      <c r="C26" s="12" t="s">
        <v>51</v>
      </c>
      <c r="D26" s="55">
        <f>SUM(D16:D25)+D14</f>
        <v>589986</v>
      </c>
      <c r="E26" s="55">
        <f>SUM(E16:E25)+E14</f>
        <v>170911.3557358053</v>
      </c>
      <c r="F26" s="13">
        <v>471697.5</v>
      </c>
      <c r="G26" s="14">
        <f>(D26-F26)/F26</f>
        <v>0.2507719460035298</v>
      </c>
      <c r="H26" s="55">
        <f>SUM(H16:H25)+H14</f>
        <v>42454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29</v>
      </c>
      <c r="C28" s="4" t="s">
        <v>26</v>
      </c>
      <c r="D28" s="32">
        <v>1096</v>
      </c>
      <c r="E28" s="52">
        <f>D28/3.452</f>
        <v>317.4971031286211</v>
      </c>
      <c r="F28" s="52">
        <v>124</v>
      </c>
      <c r="G28" s="17">
        <f>(D28-F28)/F28</f>
        <v>7.838709677419355</v>
      </c>
      <c r="H28" s="32">
        <v>158</v>
      </c>
      <c r="I28" s="31">
        <v>7</v>
      </c>
      <c r="J28" s="29">
        <f>H28/I28</f>
        <v>22.571428571428573</v>
      </c>
      <c r="K28" s="31">
        <v>1</v>
      </c>
      <c r="L28" s="52">
        <v>5</v>
      </c>
      <c r="M28" s="32">
        <v>3676</v>
      </c>
      <c r="N28" s="32">
        <v>405</v>
      </c>
      <c r="O28" s="52">
        <f>M28/3.452</f>
        <v>1064.8899188876014</v>
      </c>
      <c r="P28" s="54">
        <v>41502</v>
      </c>
      <c r="Q28" s="38" t="s">
        <v>27</v>
      </c>
      <c r="R28" s="15"/>
    </row>
    <row r="29" spans="1:18" ht="25.5" customHeight="1">
      <c r="A29" s="43">
        <f>A28+1</f>
        <v>22</v>
      </c>
      <c r="B29" s="49" t="s">
        <v>35</v>
      </c>
      <c r="C29" s="4" t="s">
        <v>37</v>
      </c>
      <c r="D29" s="32">
        <v>950</v>
      </c>
      <c r="E29" s="52">
        <f>D29/3.452</f>
        <v>275.20278099652376</v>
      </c>
      <c r="F29" s="52" t="s">
        <v>78</v>
      </c>
      <c r="G29" s="17" t="s">
        <v>4</v>
      </c>
      <c r="H29" s="32">
        <v>67</v>
      </c>
      <c r="I29" s="31">
        <v>4</v>
      </c>
      <c r="J29" s="29">
        <f>H29/I29</f>
        <v>16.75</v>
      </c>
      <c r="K29" s="31">
        <v>4</v>
      </c>
      <c r="L29" s="52" t="s">
        <v>35</v>
      </c>
      <c r="M29" s="32">
        <v>950</v>
      </c>
      <c r="N29" s="32">
        <v>67</v>
      </c>
      <c r="O29" s="52">
        <f>M29/3.452</f>
        <v>275.20278099652376</v>
      </c>
      <c r="P29" s="58" t="s">
        <v>36</v>
      </c>
      <c r="Q29" s="38" t="s">
        <v>76</v>
      </c>
      <c r="R29" s="15"/>
    </row>
    <row r="30" spans="1:18" ht="25.5" customHeight="1">
      <c r="A30" s="43">
        <f>A29+1</f>
        <v>23</v>
      </c>
      <c r="B30" s="49">
        <v>26</v>
      </c>
      <c r="C30" s="4" t="s">
        <v>23</v>
      </c>
      <c r="D30" s="31">
        <v>712</v>
      </c>
      <c r="E30" s="52">
        <f>D30/3.452</f>
        <v>206.25724217844729</v>
      </c>
      <c r="F30" s="52">
        <v>136</v>
      </c>
      <c r="G30" s="17">
        <f>(D30-F30)/F30</f>
        <v>4.235294117647059</v>
      </c>
      <c r="H30" s="31">
        <v>56</v>
      </c>
      <c r="I30" s="31">
        <v>7</v>
      </c>
      <c r="J30" s="29">
        <f>H30/I30</f>
        <v>8</v>
      </c>
      <c r="K30" s="31">
        <v>1</v>
      </c>
      <c r="L30" s="52">
        <v>4</v>
      </c>
      <c r="M30" s="31">
        <v>2020</v>
      </c>
      <c r="N30" s="31">
        <v>154</v>
      </c>
      <c r="O30" s="52">
        <f>M30/3.452</f>
        <v>585.1680185399769</v>
      </c>
      <c r="P30" s="54">
        <v>41509</v>
      </c>
      <c r="Q30" s="38" t="s">
        <v>81</v>
      </c>
      <c r="R30" s="15"/>
    </row>
    <row r="31" spans="1:18" ht="25.5" customHeight="1">
      <c r="A31" s="43">
        <f>A30+1</f>
        <v>24</v>
      </c>
      <c r="B31" s="49">
        <v>30</v>
      </c>
      <c r="C31" s="4" t="s">
        <v>87</v>
      </c>
      <c r="D31" s="32">
        <v>592</v>
      </c>
      <c r="E31" s="52">
        <f>D31/3.452</f>
        <v>171.49478563151797</v>
      </c>
      <c r="F31" s="52">
        <v>76</v>
      </c>
      <c r="G31" s="17">
        <f>(D31-F31)/F31</f>
        <v>6.7894736842105265</v>
      </c>
      <c r="H31" s="52">
        <v>71</v>
      </c>
      <c r="I31" s="31">
        <v>13</v>
      </c>
      <c r="J31" s="29">
        <f>H31/I31</f>
        <v>5.461538461538462</v>
      </c>
      <c r="K31" s="31">
        <v>2</v>
      </c>
      <c r="L31" s="52">
        <v>11</v>
      </c>
      <c r="M31" s="32">
        <v>244791</v>
      </c>
      <c r="N31" s="52">
        <v>17756</v>
      </c>
      <c r="O31" s="52">
        <f>M31/3.452</f>
        <v>70912.80417149479</v>
      </c>
      <c r="P31" s="54">
        <v>41460</v>
      </c>
      <c r="Q31" s="38" t="s">
        <v>86</v>
      </c>
      <c r="R31" s="15"/>
    </row>
    <row r="32" spans="1:18" ht="25.5" customHeight="1">
      <c r="A32" s="43">
        <f>A31+1</f>
        <v>25</v>
      </c>
      <c r="B32" s="49" t="s">
        <v>72</v>
      </c>
      <c r="C32" s="4" t="s">
        <v>5</v>
      </c>
      <c r="D32" s="32">
        <v>532</v>
      </c>
      <c r="E32" s="52">
        <f>D32/3.452</f>
        <v>154.1135573580533</v>
      </c>
      <c r="F32" s="52" t="s">
        <v>78</v>
      </c>
      <c r="G32" s="17" t="s">
        <v>90</v>
      </c>
      <c r="H32" s="32">
        <v>44</v>
      </c>
      <c r="I32" s="31">
        <v>7</v>
      </c>
      <c r="J32" s="29">
        <f>H32/I32</f>
        <v>6.285714285714286</v>
      </c>
      <c r="K32" s="31">
        <v>1</v>
      </c>
      <c r="L32" s="52"/>
      <c r="M32" s="31">
        <v>47095</v>
      </c>
      <c r="N32" s="31">
        <v>3554</v>
      </c>
      <c r="O32" s="52">
        <f>M32/3.452</f>
        <v>13642.815758980301</v>
      </c>
      <c r="P32" s="58">
        <v>41369</v>
      </c>
      <c r="Q32" s="38" t="s">
        <v>69</v>
      </c>
      <c r="R32" s="15"/>
    </row>
    <row r="33" spans="1:18" ht="25.5" customHeight="1">
      <c r="A33" s="43">
        <f>A32+1</f>
        <v>26</v>
      </c>
      <c r="B33" s="49">
        <v>20</v>
      </c>
      <c r="C33" s="4" t="s">
        <v>28</v>
      </c>
      <c r="D33" s="32">
        <v>490</v>
      </c>
      <c r="E33" s="52">
        <f>D33/3.452</f>
        <v>141.94669756662805</v>
      </c>
      <c r="F33" s="52">
        <v>236</v>
      </c>
      <c r="G33" s="17">
        <f>(D33-F33)/F33</f>
        <v>1.076271186440678</v>
      </c>
      <c r="H33" s="32">
        <v>45</v>
      </c>
      <c r="I33" s="31">
        <v>4</v>
      </c>
      <c r="J33" s="29">
        <f>H33/I33</f>
        <v>11.25</v>
      </c>
      <c r="K33" s="31">
        <v>1</v>
      </c>
      <c r="L33" s="52">
        <v>5</v>
      </c>
      <c r="M33" s="32">
        <v>3044</v>
      </c>
      <c r="N33" s="32">
        <v>282</v>
      </c>
      <c r="O33" s="52">
        <f>M33/3.452</f>
        <v>881.8076477404403</v>
      </c>
      <c r="P33" s="54">
        <v>41502</v>
      </c>
      <c r="Q33" s="38" t="s">
        <v>29</v>
      </c>
      <c r="R33" s="15"/>
    </row>
    <row r="34" spans="1:18" ht="25.5" customHeight="1">
      <c r="A34" s="43">
        <f>A33+1</f>
        <v>27</v>
      </c>
      <c r="B34" s="49">
        <v>28</v>
      </c>
      <c r="C34" s="4" t="s">
        <v>49</v>
      </c>
      <c r="D34" s="32">
        <v>388</v>
      </c>
      <c r="E34" s="52">
        <f>D34/3.452</f>
        <v>112.39860950173812</v>
      </c>
      <c r="F34" s="52">
        <v>132</v>
      </c>
      <c r="G34" s="17">
        <f>(D34-F34)/F34</f>
        <v>1.9393939393939394</v>
      </c>
      <c r="H34" s="32">
        <v>30</v>
      </c>
      <c r="I34" s="31">
        <v>7</v>
      </c>
      <c r="J34" s="29">
        <f>H34/I34</f>
        <v>4.285714285714286</v>
      </c>
      <c r="K34" s="31">
        <v>1</v>
      </c>
      <c r="L34" s="52">
        <v>26</v>
      </c>
      <c r="M34" s="32">
        <v>200475.5</v>
      </c>
      <c r="N34" s="32">
        <v>15435</v>
      </c>
      <c r="O34" s="52">
        <f>M34/3.452</f>
        <v>58075.17381228274</v>
      </c>
      <c r="P34" s="53">
        <v>40990</v>
      </c>
      <c r="Q34" s="38" t="s">
        <v>47</v>
      </c>
      <c r="R34" s="15"/>
    </row>
    <row r="35" spans="1:18" ht="25.5" customHeight="1">
      <c r="A35" s="43">
        <f>A34+1</f>
        <v>28</v>
      </c>
      <c r="B35" s="49">
        <v>22</v>
      </c>
      <c r="C35" s="4" t="s">
        <v>44</v>
      </c>
      <c r="D35" s="32">
        <v>370</v>
      </c>
      <c r="E35" s="52">
        <f>D35/3.452</f>
        <v>107.18424101969873</v>
      </c>
      <c r="F35" s="52">
        <v>180</v>
      </c>
      <c r="G35" s="17">
        <f>(D35-F35)/F35</f>
        <v>1.0555555555555556</v>
      </c>
      <c r="H35" s="32">
        <v>33</v>
      </c>
      <c r="I35" s="31">
        <v>3</v>
      </c>
      <c r="J35" s="29">
        <f>H35/I35</f>
        <v>11</v>
      </c>
      <c r="K35" s="31">
        <v>1</v>
      </c>
      <c r="L35" s="52">
        <v>5</v>
      </c>
      <c r="M35" s="32">
        <v>1740</v>
      </c>
      <c r="N35" s="32">
        <v>162</v>
      </c>
      <c r="O35" s="52">
        <f>M35/3.452</f>
        <v>504.0556199304751</v>
      </c>
      <c r="P35" s="54">
        <v>41502</v>
      </c>
      <c r="Q35" s="38" t="s">
        <v>27</v>
      </c>
      <c r="R35" s="15"/>
    </row>
    <row r="36" spans="1:18" ht="25.5" customHeight="1">
      <c r="A36" s="43">
        <f>A35+1</f>
        <v>29</v>
      </c>
      <c r="B36" s="49">
        <v>23</v>
      </c>
      <c r="C36" s="4" t="s">
        <v>80</v>
      </c>
      <c r="D36" s="32">
        <v>232</v>
      </c>
      <c r="E36" s="52">
        <f>D36/3.452</f>
        <v>67.20741599073001</v>
      </c>
      <c r="F36" s="52">
        <v>162</v>
      </c>
      <c r="G36" s="17">
        <f>(D36-F36)/F36</f>
        <v>0.43209876543209874</v>
      </c>
      <c r="H36" s="32">
        <v>19</v>
      </c>
      <c r="I36" s="31">
        <v>2</v>
      </c>
      <c r="J36" s="29">
        <f>H36/I36</f>
        <v>9.5</v>
      </c>
      <c r="K36" s="31">
        <v>1</v>
      </c>
      <c r="L36" s="52">
        <v>24</v>
      </c>
      <c r="M36" s="32">
        <v>29906</v>
      </c>
      <c r="N36" s="32">
        <v>2579</v>
      </c>
      <c r="O36" s="52">
        <f>M36/3.452</f>
        <v>8663.383545770568</v>
      </c>
      <c r="P36" s="54">
        <v>41369</v>
      </c>
      <c r="Q36" s="38" t="s">
        <v>81</v>
      </c>
      <c r="R36" s="15"/>
    </row>
    <row r="37" spans="1:18" ht="25.5" customHeight="1">
      <c r="A37" s="43">
        <f>A36+1</f>
        <v>30</v>
      </c>
      <c r="B37" s="49">
        <v>21</v>
      </c>
      <c r="C37" s="4" t="s">
        <v>79</v>
      </c>
      <c r="D37" s="31">
        <v>199</v>
      </c>
      <c r="E37" s="52">
        <f>D37/3.452</f>
        <v>57.64774044032445</v>
      </c>
      <c r="F37" s="52">
        <v>207</v>
      </c>
      <c r="G37" s="17">
        <f>(D37-F37)/F37</f>
        <v>-0.03864734299516908</v>
      </c>
      <c r="H37" s="31">
        <v>35</v>
      </c>
      <c r="I37" s="31">
        <v>9</v>
      </c>
      <c r="J37" s="29">
        <f>H37/I37</f>
        <v>3.888888888888889</v>
      </c>
      <c r="K37" s="31">
        <v>3</v>
      </c>
      <c r="L37" s="52">
        <v>8</v>
      </c>
      <c r="M37" s="31">
        <v>1385254.2</v>
      </c>
      <c r="N37" s="31">
        <v>107425</v>
      </c>
      <c r="O37" s="52">
        <f>M37/3.452</f>
        <v>401290.3244495944</v>
      </c>
      <c r="P37" s="54">
        <v>41481</v>
      </c>
      <c r="Q37" s="38" t="s">
        <v>47</v>
      </c>
      <c r="R37" s="15"/>
    </row>
    <row r="38" spans="1:17" ht="27" customHeight="1">
      <c r="A38" s="43"/>
      <c r="B38" s="49"/>
      <c r="C38" s="12" t="s">
        <v>52</v>
      </c>
      <c r="D38" s="13">
        <f>SUM(D28:D37)+D26</f>
        <v>595547</v>
      </c>
      <c r="E38" s="55">
        <f>SUM(E28:E37)+E26</f>
        <v>172522.30590961757</v>
      </c>
      <c r="F38" s="13">
        <v>473142.5</v>
      </c>
      <c r="G38" s="14">
        <f>(D38-F38)/F38</f>
        <v>0.25870535832228136</v>
      </c>
      <c r="H38" s="55">
        <f>SUM(H28:H37)+H26</f>
        <v>43012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19</v>
      </c>
      <c r="C40" s="4" t="s">
        <v>73</v>
      </c>
      <c r="D40" s="32">
        <v>162</v>
      </c>
      <c r="E40" s="52">
        <f>D40/3.452</f>
        <v>46.929316338354575</v>
      </c>
      <c r="F40" s="52">
        <v>626</v>
      </c>
      <c r="G40" s="17">
        <f>(D40-F40)/F40</f>
        <v>-0.7412140575079872</v>
      </c>
      <c r="H40" s="32">
        <v>16</v>
      </c>
      <c r="I40" s="31">
        <v>7</v>
      </c>
      <c r="J40" s="29">
        <f>H40/I40</f>
        <v>2.2857142857142856</v>
      </c>
      <c r="K40" s="31">
        <v>1</v>
      </c>
      <c r="L40" s="52">
        <v>5</v>
      </c>
      <c r="M40" s="32">
        <v>53248</v>
      </c>
      <c r="N40" s="32">
        <v>4436</v>
      </c>
      <c r="O40" s="52">
        <f>M40/3.452</f>
        <v>15425.260718424102</v>
      </c>
      <c r="P40" s="58">
        <v>41502</v>
      </c>
      <c r="Q40" s="38" t="s">
        <v>47</v>
      </c>
      <c r="R40" s="15"/>
    </row>
    <row r="41" spans="1:18" ht="25.5" customHeight="1">
      <c r="A41" s="43">
        <f>A40+1</f>
        <v>32</v>
      </c>
      <c r="B41" s="49">
        <v>25</v>
      </c>
      <c r="C41" s="4" t="s">
        <v>43</v>
      </c>
      <c r="D41" s="32">
        <v>114</v>
      </c>
      <c r="E41" s="52">
        <f>D41/3.452</f>
        <v>33.02433371958285</v>
      </c>
      <c r="F41" s="52">
        <v>140</v>
      </c>
      <c r="G41" s="17">
        <f>(D41-F41)/F41</f>
        <v>-0.18571428571428572</v>
      </c>
      <c r="H41" s="32">
        <v>10</v>
      </c>
      <c r="I41" s="31">
        <v>1</v>
      </c>
      <c r="J41" s="29">
        <f>H41/I41</f>
        <v>10</v>
      </c>
      <c r="K41" s="31">
        <v>1</v>
      </c>
      <c r="L41" s="52">
        <v>5</v>
      </c>
      <c r="M41" s="32">
        <v>1314</v>
      </c>
      <c r="N41" s="32">
        <v>122</v>
      </c>
      <c r="O41" s="52">
        <f>M41/3.452</f>
        <v>380.64889918887604</v>
      </c>
      <c r="P41" s="54">
        <v>41502</v>
      </c>
      <c r="Q41" s="38" t="s">
        <v>27</v>
      </c>
      <c r="R41" s="15"/>
    </row>
    <row r="42" spans="1:18" ht="25.5" customHeight="1">
      <c r="A42" s="43">
        <f>A41+1</f>
        <v>33</v>
      </c>
      <c r="B42" s="49" t="s">
        <v>1</v>
      </c>
      <c r="C42" s="4" t="s">
        <v>2</v>
      </c>
      <c r="D42" s="32">
        <v>64</v>
      </c>
      <c r="E42" s="52">
        <f>D42/3.452</f>
        <v>18.53997682502897</v>
      </c>
      <c r="F42" s="52" t="s">
        <v>78</v>
      </c>
      <c r="G42" s="17" t="s">
        <v>4</v>
      </c>
      <c r="H42" s="32">
        <v>16</v>
      </c>
      <c r="I42" s="31">
        <v>2</v>
      </c>
      <c r="J42" s="29">
        <f>H42/I42</f>
        <v>8</v>
      </c>
      <c r="K42" s="31">
        <v>1</v>
      </c>
      <c r="L42" s="52">
        <v>16</v>
      </c>
      <c r="M42" s="32">
        <v>728611.2</v>
      </c>
      <c r="N42" s="32">
        <v>59248</v>
      </c>
      <c r="O42" s="52">
        <f>M42/3.452</f>
        <v>211069.29316338353</v>
      </c>
      <c r="P42" s="58">
        <v>41425</v>
      </c>
      <c r="Q42" s="38" t="s">
        <v>3</v>
      </c>
      <c r="R42" s="15"/>
    </row>
    <row r="43" spans="1:18" ht="25.5" customHeight="1">
      <c r="A43" s="43">
        <f>A42+1</f>
        <v>34</v>
      </c>
      <c r="B43" s="49">
        <v>31</v>
      </c>
      <c r="C43" s="4" t="s">
        <v>16</v>
      </c>
      <c r="D43" s="32">
        <v>64</v>
      </c>
      <c r="E43" s="52">
        <f>D43/3.452</f>
        <v>18.53997682502897</v>
      </c>
      <c r="F43" s="52">
        <v>44</v>
      </c>
      <c r="G43" s="17">
        <f>(D43-F43)/F43</f>
        <v>0.45454545454545453</v>
      </c>
      <c r="H43" s="52">
        <v>14</v>
      </c>
      <c r="I43" s="31">
        <v>1</v>
      </c>
      <c r="J43" s="29">
        <f>H43/I43</f>
        <v>14</v>
      </c>
      <c r="K43" s="31">
        <v>1</v>
      </c>
      <c r="L43" s="52">
        <v>111</v>
      </c>
      <c r="M43" s="32">
        <v>1336562.31</v>
      </c>
      <c r="N43" s="52">
        <v>111469</v>
      </c>
      <c r="O43" s="52">
        <f>M43/3.452</f>
        <v>387184.9101969873</v>
      </c>
      <c r="P43" s="57">
        <v>40760</v>
      </c>
      <c r="Q43" s="38" t="s">
        <v>85</v>
      </c>
      <c r="R43" s="15"/>
    </row>
    <row r="44" spans="1:18" ht="25.5" customHeight="1">
      <c r="A44" s="43">
        <f>A43+1</f>
        <v>35</v>
      </c>
      <c r="B44" s="49" t="s">
        <v>71</v>
      </c>
      <c r="C44" s="4" t="s">
        <v>38</v>
      </c>
      <c r="D44" s="32">
        <v>38</v>
      </c>
      <c r="E44" s="52">
        <f>D44/3.452</f>
        <v>11.00811123986095</v>
      </c>
      <c r="F44" s="52" t="s">
        <v>78</v>
      </c>
      <c r="G44" s="17" t="s">
        <v>4</v>
      </c>
      <c r="H44" s="52">
        <v>6</v>
      </c>
      <c r="I44" s="31">
        <v>1</v>
      </c>
      <c r="J44" s="29">
        <f>H44/I44</f>
        <v>6</v>
      </c>
      <c r="K44" s="31">
        <v>1</v>
      </c>
      <c r="L44" s="52">
        <v>58</v>
      </c>
      <c r="M44" s="32">
        <v>895338.98</v>
      </c>
      <c r="N44" s="52">
        <v>72111</v>
      </c>
      <c r="O44" s="52">
        <f>M44/3.452</f>
        <v>259368.1865585168</v>
      </c>
      <c r="P44" s="57">
        <v>41131</v>
      </c>
      <c r="Q44" s="38" t="s">
        <v>17</v>
      </c>
      <c r="R44" s="15"/>
    </row>
    <row r="45" spans="1:18" ht="25.5" customHeight="1">
      <c r="A45" s="43">
        <f>A44+1</f>
        <v>36</v>
      </c>
      <c r="B45" s="49" t="s">
        <v>39</v>
      </c>
      <c r="C45" s="4" t="s">
        <v>40</v>
      </c>
      <c r="D45" s="32">
        <v>27</v>
      </c>
      <c r="E45" s="52">
        <f>D45/3.452</f>
        <v>7.821552723059097</v>
      </c>
      <c r="F45" s="52" t="s">
        <v>78</v>
      </c>
      <c r="G45" s="17" t="s">
        <v>4</v>
      </c>
      <c r="H45" s="52">
        <v>5</v>
      </c>
      <c r="I45" s="31">
        <v>1</v>
      </c>
      <c r="J45" s="29">
        <f>H45/I45</f>
        <v>5</v>
      </c>
      <c r="K45" s="31">
        <v>1</v>
      </c>
      <c r="L45" s="52">
        <v>91</v>
      </c>
      <c r="M45" s="32">
        <v>2185823.5</v>
      </c>
      <c r="N45" s="52">
        <v>158335</v>
      </c>
      <c r="O45" s="52">
        <f>M45/3.452</f>
        <v>633204.9536500579</v>
      </c>
      <c r="P45" s="57">
        <v>40900</v>
      </c>
      <c r="Q45" s="38" t="s">
        <v>42</v>
      </c>
      <c r="R45" s="15"/>
    </row>
    <row r="46" spans="1:18" ht="25.5" customHeight="1">
      <c r="A46" s="43">
        <f>A45+1</f>
        <v>37</v>
      </c>
      <c r="B46" s="49" t="s">
        <v>39</v>
      </c>
      <c r="C46" s="4" t="s">
        <v>41</v>
      </c>
      <c r="D46" s="32">
        <v>27</v>
      </c>
      <c r="E46" s="52">
        <f>D46/3.452</f>
        <v>7.821552723059097</v>
      </c>
      <c r="F46" s="52" t="s">
        <v>78</v>
      </c>
      <c r="G46" s="17" t="s">
        <v>4</v>
      </c>
      <c r="H46" s="32">
        <v>5</v>
      </c>
      <c r="I46" s="31">
        <v>1</v>
      </c>
      <c r="J46" s="29">
        <f>H46/I46</f>
        <v>5</v>
      </c>
      <c r="K46" s="31">
        <v>1</v>
      </c>
      <c r="L46" s="52">
        <v>42</v>
      </c>
      <c r="M46" s="32">
        <v>682715.04</v>
      </c>
      <c r="N46" s="32">
        <v>54911</v>
      </c>
      <c r="O46" s="52">
        <f>M46/3.452</f>
        <v>197773.7659327926</v>
      </c>
      <c r="P46" s="58">
        <v>41243</v>
      </c>
      <c r="Q46" s="38" t="s">
        <v>0</v>
      </c>
      <c r="R46" s="15"/>
    </row>
    <row r="47" spans="1:17" ht="27" customHeight="1">
      <c r="A47" s="43"/>
      <c r="B47" s="49"/>
      <c r="C47" s="12" t="s">
        <v>66</v>
      </c>
      <c r="D47" s="55">
        <f>SUM(D40:D46)+D38</f>
        <v>596043</v>
      </c>
      <c r="E47" s="55">
        <f>SUM(E40:E46)+E38</f>
        <v>172665.99073001154</v>
      </c>
      <c r="F47" s="55">
        <v>473224.5</v>
      </c>
      <c r="G47" s="14">
        <f>(D47-F47)/F47</f>
        <v>0.25953537908540236</v>
      </c>
      <c r="H47" s="55">
        <f>SUM(H40:H46)+H38</f>
        <v>43084</v>
      </c>
      <c r="I47" s="55"/>
      <c r="J47" s="33"/>
      <c r="K47" s="35"/>
      <c r="L47" s="33"/>
      <c r="M47" s="36"/>
      <c r="N47" s="36"/>
      <c r="O47" s="36"/>
      <c r="P47" s="37"/>
      <c r="Q47" s="46"/>
    </row>
    <row r="48" spans="1:17" ht="12" customHeight="1">
      <c r="A48" s="47"/>
      <c r="B48" s="51"/>
      <c r="C48" s="9"/>
      <c r="D48" s="10"/>
      <c r="E48" s="10"/>
      <c r="F48" s="10"/>
      <c r="G48" s="22"/>
      <c r="H48" s="21"/>
      <c r="I48" s="23"/>
      <c r="J48" s="23"/>
      <c r="K48" s="34"/>
      <c r="L48" s="23"/>
      <c r="M48" s="24"/>
      <c r="N48" s="24"/>
      <c r="O48" s="24"/>
      <c r="P48" s="11"/>
      <c r="Q48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2013-09-23T10:00:57Z</dcterms:modified>
  <cp:category/>
  <cp:version/>
  <cp:contentType/>
  <cp:contentStatus/>
</cp:coreProperties>
</file>