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5820" windowHeight="9630" activeTab="0"/>
  </bookViews>
  <sheets>
    <sheet name="WEEK 03" sheetId="1" r:id="rId1"/>
    <sheet name="WEEK 02" sheetId="2" r:id="rId2"/>
    <sheet name="WEEK 01" sheetId="3" r:id="rId3"/>
  </sheets>
  <definedNames>
    <definedName name="_xlnm.Print_Area" localSheetId="2">'WEEK 01'!$D$2:$T$29</definedName>
    <definedName name="_xlnm.Print_Area" localSheetId="1">'WEEK 02'!$D$2:$T$28</definedName>
    <definedName name="_xlnm.Print_Area" localSheetId="0">'WEEK 03'!$D$2:$T$31</definedName>
  </definedNames>
  <calcPr fullCalcOnLoad="1"/>
</workbook>
</file>

<file path=xl/sharedStrings.xml><?xml version="1.0" encoding="utf-8"?>
<sst xmlns="http://schemas.openxmlformats.org/spreadsheetml/2006/main" count="340" uniqueCount="79">
  <si>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</si>
  <si>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</si>
  <si>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</si>
  <si>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</si>
  <si>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</si>
  <si>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</si>
  <si>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</si>
  <si>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</si>
  <si>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</si>
  <si>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</si>
  <si>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</si>
  <si>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</si>
  <si>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</si>
  <si>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</si>
  <si>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</si>
  <si>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</si>
  <si>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</si>
  <si>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</si>
  <si>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</si>
  <si>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</si>
  <si>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</si>
  <si>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</si>
  <si>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</si>
  <si>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</si>
  <si>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</si>
  <si>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</si>
  <si>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</si>
  <si>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</si>
  <si>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</si>
  <si>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</si>
  <si>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</si>
  <si>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</si>
  <si>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</si>
  <si>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</si>
  <si>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</si>
  <si>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</si>
  <si>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</si>
  <si>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</si>
  <si>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</si>
  <si>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</si>
  <si>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</si>
  <si>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</si>
  <si>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</si>
  <si>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</si>
  <si>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</si>
  <si>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</si>
  <si>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</si>
  <si>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</si>
  <si>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</si>
  <si>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HALLOWS:PART 1</t>
  </si>
  <si>
    <t>RED</t>
  </si>
  <si>
    <t>EASY A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</si>
  <si>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</si>
  <si>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</si>
  <si>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</si>
  <si>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</si>
  <si>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</si>
  <si>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</si>
  <si>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</si>
  <si>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</si>
  <si>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</si>
  <si>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2011.</t>
  </si>
  <si>
    <t>Dec,30-Jan,02</t>
  </si>
  <si>
    <t>Dec,30-Jan,05</t>
  </si>
  <si>
    <t>NEKE DRUGE PRIČE</t>
  </si>
  <si>
    <t>TRON 3D</t>
  </si>
  <si>
    <t>NEXT THREE DAYS</t>
  </si>
  <si>
    <t>NUTCRACKER 3D</t>
  </si>
  <si>
    <t>Jan,06-Jan,12</t>
  </si>
  <si>
    <t>Jan,06-Jan,09</t>
  </si>
  <si>
    <t>SEASON OF THE WITCH</t>
  </si>
  <si>
    <t>PARANORMAL ACTIVITY 2</t>
  </si>
  <si>
    <t>Jan,13-Jan,16</t>
  </si>
  <si>
    <t>Jan,13-Jan,19</t>
  </si>
  <si>
    <t>TOURIST, THE</t>
  </si>
  <si>
    <t>TANGLED (3D)</t>
  </si>
  <si>
    <t>TAKKEN</t>
  </si>
  <si>
    <t>ANOTHER YEAR</t>
  </si>
  <si>
    <t>TRON: LEGACY (3D)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</si>
</sst>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&quot;, &quot;mmm\ 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12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0" fillId="0" borderId="0" xfId="56">
      <alignment/>
      <protection/>
    </xf>
    <xf numFmtId="0" fontId="0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3" fillId="0" borderId="12" xfId="56" applyFont="1" applyBorder="1">
      <alignment/>
      <protection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2" fontId="2" fillId="0" borderId="10" xfId="56" applyNumberFormat="1" applyFont="1" applyBorder="1" applyAlignment="1">
      <alignment horizontal="center"/>
      <protection/>
    </xf>
    <xf numFmtId="0" fontId="2" fillId="0" borderId="15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2" fillId="0" borderId="16" xfId="56" applyFont="1" applyBorder="1">
      <alignment/>
      <protection/>
    </xf>
    <xf numFmtId="0" fontId="2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2" fillId="0" borderId="19" xfId="56" applyFont="1" applyBorder="1">
      <alignment/>
      <protection/>
    </xf>
    <xf numFmtId="2" fontId="2" fillId="0" borderId="20" xfId="56" applyNumberFormat="1" applyFont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164" fontId="3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horizontal="right"/>
      <protection/>
    </xf>
    <xf numFmtId="0" fontId="7" fillId="0" borderId="0" xfId="56" applyFont="1" applyBorder="1">
      <alignment/>
      <protection/>
    </xf>
    <xf numFmtId="0" fontId="3" fillId="33" borderId="21" xfId="56" applyFont="1" applyFill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34" borderId="21" xfId="56" applyFont="1" applyFill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10" fontId="3" fillId="0" borderId="21" xfId="56" applyNumberFormat="1" applyFont="1" applyFill="1" applyBorder="1" applyAlignment="1">
      <alignment horizontal="center"/>
      <protection/>
    </xf>
    <xf numFmtId="3" fontId="10" fillId="0" borderId="21" xfId="56" applyNumberFormat="1" applyFont="1" applyFill="1" applyBorder="1" applyAlignment="1">
      <alignment horizontal="right"/>
      <protection/>
    </xf>
    <xf numFmtId="3" fontId="11" fillId="0" borderId="0" xfId="56" applyNumberFormat="1" applyFont="1" applyBorder="1" applyAlignment="1" applyProtection="1">
      <alignment horizontal="right"/>
      <protection locked="0"/>
    </xf>
    <xf numFmtId="3" fontId="11" fillId="0" borderId="21" xfId="56" applyNumberFormat="1" applyFont="1" applyBorder="1" applyAlignment="1" applyProtection="1">
      <alignment horizontal="right"/>
      <protection locked="0"/>
    </xf>
    <xf numFmtId="3" fontId="9" fillId="0" borderId="0" xfId="56" applyNumberFormat="1" applyFont="1" applyBorder="1" applyAlignment="1">
      <alignment horizontal="right"/>
      <protection/>
    </xf>
    <xf numFmtId="3" fontId="0" fillId="0" borderId="0" xfId="56" applyNumberFormat="1" applyFill="1">
      <alignment/>
      <protection/>
    </xf>
    <xf numFmtId="0" fontId="0" fillId="0" borderId="0" xfId="56" applyFill="1">
      <alignment/>
      <protection/>
    </xf>
    <xf numFmtId="0" fontId="3" fillId="34" borderId="0" xfId="56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3" fontId="10" fillId="33" borderId="22" xfId="56" applyNumberFormat="1" applyFont="1" applyFill="1" applyBorder="1" applyAlignment="1">
      <alignment horizontal="right"/>
      <protection/>
    </xf>
    <xf numFmtId="10" fontId="3" fillId="0" borderId="19" xfId="56" applyNumberFormat="1" applyFont="1" applyFill="1" applyBorder="1" applyAlignment="1">
      <alignment horizontal="center"/>
      <protection/>
    </xf>
    <xf numFmtId="3" fontId="10" fillId="34" borderId="0" xfId="56" applyNumberFormat="1" applyFont="1" applyFill="1" applyBorder="1" applyAlignment="1">
      <alignment horizontal="right"/>
      <protection/>
    </xf>
    <xf numFmtId="3" fontId="10" fillId="0" borderId="0" xfId="56" applyNumberFormat="1" applyFont="1" applyFill="1" applyBorder="1" applyAlignment="1">
      <alignment horizontal="right"/>
      <protection/>
    </xf>
    <xf numFmtId="0" fontId="3" fillId="0" borderId="21" xfId="56" applyFont="1" applyBorder="1" applyAlignment="1">
      <alignment horizontal="left"/>
      <protection/>
    </xf>
    <xf numFmtId="3" fontId="47" fillId="0" borderId="21" xfId="56" applyNumberFormat="1" applyFont="1" applyBorder="1" applyAlignment="1" applyProtection="1">
      <alignment horizontal="right"/>
      <protection locked="0"/>
    </xf>
    <xf numFmtId="3" fontId="6" fillId="0" borderId="21" xfId="56" applyNumberFormat="1" applyFont="1" applyBorder="1" applyAlignment="1">
      <alignment horizontal="right"/>
      <protection/>
    </xf>
    <xf numFmtId="3" fontId="47" fillId="0" borderId="23" xfId="56" applyNumberFormat="1" applyFont="1" applyFill="1" applyBorder="1" applyAlignment="1">
      <alignment horizontal="right"/>
      <protection/>
    </xf>
    <xf numFmtId="0" fontId="8" fillId="0" borderId="24" xfId="56" applyFont="1" applyBorder="1" applyAlignment="1">
      <alignment horizontal="center"/>
      <protection/>
    </xf>
    <xf numFmtId="3" fontId="6" fillId="0" borderId="23" xfId="56" applyNumberFormat="1" applyFont="1" applyBorder="1" applyAlignment="1">
      <alignment horizontal="right"/>
      <protection/>
    </xf>
    <xf numFmtId="3" fontId="11" fillId="0" borderId="0" xfId="44" applyNumberFormat="1" applyFont="1" applyFill="1" applyBorder="1" applyAlignment="1">
      <alignment horizontal="right"/>
    </xf>
    <xf numFmtId="3" fontId="11" fillId="0" borderId="0" xfId="56" applyNumberFormat="1" applyFont="1" applyFill="1" applyBorder="1" applyAlignment="1">
      <alignment horizontal="right"/>
      <protection/>
    </xf>
    <xf numFmtId="0" fontId="8" fillId="0" borderId="21" xfId="56" applyFont="1" applyFill="1" applyBorder="1" applyAlignment="1">
      <alignment horizontal="center"/>
      <protection/>
    </xf>
    <xf numFmtId="3" fontId="10" fillId="0" borderId="21" xfId="56" applyNumberFormat="1" applyFont="1" applyBorder="1" applyAlignment="1">
      <alignment horizontal="right"/>
      <protection/>
    </xf>
    <xf numFmtId="3" fontId="10" fillId="0" borderId="23" xfId="56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_WEEKLY COMPETITIVE REPORT" xfId="54"/>
    <cellStyle name="Neutral" xfId="55"/>
    <cellStyle name="Normal_WEEK 1-18.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tabSelected="1" zoomScalePageLayoutView="0" workbookViewId="0" topLeftCell="A2">
      <selection activeCell="F33" sqref="F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1" t="s">
        <v>8</v>
      </c>
      <c r="S4" s="1"/>
      <c r="T4" s="23">
        <v>40563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74</v>
      </c>
      <c r="G10" s="31" t="s">
        <v>41</v>
      </c>
      <c r="H10" s="31" t="s">
        <v>34</v>
      </c>
      <c r="I10" s="33">
        <v>1</v>
      </c>
      <c r="J10" s="33">
        <v>9</v>
      </c>
      <c r="K10" s="56">
        <v>338928</v>
      </c>
      <c r="L10" s="56">
        <v>11545</v>
      </c>
      <c r="M10" s="34" t="e">
        <f>O10/N10-100%</f>
        <v>#DIV/0!</v>
      </c>
      <c r="N10" s="35"/>
      <c r="O10" s="35">
        <v>504962</v>
      </c>
      <c r="P10" s="35">
        <v>19882</v>
      </c>
      <c r="Q10" s="50"/>
      <c r="R10" s="35">
        <f>O10+Q10</f>
        <v>504962</v>
      </c>
      <c r="S10" s="48"/>
      <c r="T10" s="37">
        <f>S10+P10</f>
        <v>19882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75</v>
      </c>
      <c r="G11" s="31" t="s">
        <v>40</v>
      </c>
      <c r="H11" s="31" t="s">
        <v>34</v>
      </c>
      <c r="I11" s="33">
        <v>1</v>
      </c>
      <c r="J11" s="33">
        <v>13</v>
      </c>
      <c r="K11" s="56">
        <v>233729</v>
      </c>
      <c r="L11" s="56">
        <v>8831</v>
      </c>
      <c r="M11" s="34" t="e">
        <f>O11/N11-100%</f>
        <v>#DIV/0!</v>
      </c>
      <c r="N11" s="35"/>
      <c r="O11" s="35">
        <v>273856</v>
      </c>
      <c r="P11" s="35">
        <v>10823</v>
      </c>
      <c r="Q11" s="50"/>
      <c r="R11" s="35">
        <f>O11+Q11</f>
        <v>273856</v>
      </c>
      <c r="S11" s="48"/>
      <c r="T11" s="37">
        <f>S11+P11</f>
        <v>10823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2</v>
      </c>
      <c r="J12" s="33">
        <v>6</v>
      </c>
      <c r="K12" s="56">
        <v>143019</v>
      </c>
      <c r="L12" s="56">
        <v>4897</v>
      </c>
      <c r="M12" s="34">
        <f>O12/N12-100%</f>
        <v>-0.3874184161413602</v>
      </c>
      <c r="N12" s="35">
        <v>306684.44</v>
      </c>
      <c r="O12" s="35">
        <v>187869.24</v>
      </c>
      <c r="P12" s="35">
        <v>7244</v>
      </c>
      <c r="Q12" s="50">
        <v>306684.44</v>
      </c>
      <c r="R12" s="35">
        <f>O12+Q12</f>
        <v>494553.68</v>
      </c>
      <c r="S12" s="48">
        <v>11768</v>
      </c>
      <c r="T12" s="37">
        <f>S12+P12</f>
        <v>19012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58</v>
      </c>
      <c r="G13" s="31" t="s">
        <v>45</v>
      </c>
      <c r="H13" s="31" t="s">
        <v>37</v>
      </c>
      <c r="I13" s="33">
        <v>4</v>
      </c>
      <c r="J13" s="33">
        <v>13</v>
      </c>
      <c r="K13" s="56">
        <v>130464</v>
      </c>
      <c r="L13" s="56">
        <v>4665</v>
      </c>
      <c r="M13" s="34">
        <f>O13/N13-100%</f>
        <v>-0.5462393113235523</v>
      </c>
      <c r="N13" s="35">
        <v>361300.58</v>
      </c>
      <c r="O13" s="35">
        <v>163944</v>
      </c>
      <c r="P13" s="35">
        <v>6492</v>
      </c>
      <c r="Q13" s="50">
        <v>1281483.4000000001</v>
      </c>
      <c r="R13" s="35">
        <f>O13+Q13</f>
        <v>1445427.4000000001</v>
      </c>
      <c r="S13" s="48">
        <v>52419</v>
      </c>
      <c r="T13" s="37">
        <f>S13+P13</f>
        <v>58911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47" t="s">
        <v>59</v>
      </c>
      <c r="G14" s="31" t="s">
        <v>38</v>
      </c>
      <c r="H14" s="31" t="s">
        <v>37</v>
      </c>
      <c r="I14" s="33">
        <v>4</v>
      </c>
      <c r="J14" s="33">
        <v>12</v>
      </c>
      <c r="K14" s="56">
        <v>110155</v>
      </c>
      <c r="L14" s="56">
        <v>3253</v>
      </c>
      <c r="M14" s="34">
        <f>O14/N14-100%</f>
        <v>-0.5980205741785897</v>
      </c>
      <c r="N14" s="35">
        <v>330803</v>
      </c>
      <c r="O14" s="35">
        <v>132976</v>
      </c>
      <c r="P14" s="35">
        <v>4118</v>
      </c>
      <c r="Q14" s="50">
        <v>965839.8</v>
      </c>
      <c r="R14" s="35">
        <f>O14+Q14</f>
        <v>1098815.8</v>
      </c>
      <c r="S14" s="48">
        <v>31695</v>
      </c>
      <c r="T14" s="37">
        <f>S14+P14</f>
        <v>35813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71</v>
      </c>
      <c r="G15" s="31" t="s">
        <v>45</v>
      </c>
      <c r="H15" s="31" t="s">
        <v>37</v>
      </c>
      <c r="I15" s="33">
        <v>2</v>
      </c>
      <c r="J15" s="33">
        <v>5</v>
      </c>
      <c r="K15" s="56">
        <v>79750</v>
      </c>
      <c r="L15" s="56">
        <v>2637</v>
      </c>
      <c r="M15" s="34">
        <f>O15/N15-100%</f>
        <v>-0.3389977113624125</v>
      </c>
      <c r="N15" s="35">
        <v>148560</v>
      </c>
      <c r="O15" s="35">
        <v>98198.5</v>
      </c>
      <c r="P15" s="35">
        <v>3607</v>
      </c>
      <c r="Q15" s="50">
        <v>148560</v>
      </c>
      <c r="R15" s="35">
        <f>O15+Q15</f>
        <v>246758.5</v>
      </c>
      <c r="S15" s="48">
        <v>5477</v>
      </c>
      <c r="T15" s="37">
        <f>S15+P15</f>
        <v>9084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66</v>
      </c>
      <c r="G16" s="31" t="s">
        <v>38</v>
      </c>
      <c r="H16" s="31" t="s">
        <v>39</v>
      </c>
      <c r="I16" s="33">
        <v>3</v>
      </c>
      <c r="J16" s="33">
        <v>4</v>
      </c>
      <c r="K16" s="56">
        <v>68210</v>
      </c>
      <c r="L16" s="56">
        <v>2129</v>
      </c>
      <c r="M16" s="34">
        <f>O16/N16-100%</f>
        <v>-0.4588240871608428</v>
      </c>
      <c r="N16" s="35">
        <v>168745.5</v>
      </c>
      <c r="O16" s="35">
        <v>91321</v>
      </c>
      <c r="P16" s="35">
        <v>3344</v>
      </c>
      <c r="Q16" s="50">
        <v>309538.5</v>
      </c>
      <c r="R16" s="35">
        <f>O16+Q16</f>
        <v>400859.5</v>
      </c>
      <c r="S16" s="48">
        <v>11548</v>
      </c>
      <c r="T16" s="37">
        <f>S16+P16</f>
        <v>14892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52</v>
      </c>
      <c r="G17" s="31" t="s">
        <v>36</v>
      </c>
      <c r="H17" s="31" t="s">
        <v>37</v>
      </c>
      <c r="I17" s="51">
        <v>7</v>
      </c>
      <c r="J17" s="33">
        <v>6</v>
      </c>
      <c r="K17" s="57">
        <v>53528</v>
      </c>
      <c r="L17" s="56">
        <v>1735</v>
      </c>
      <c r="M17" s="34">
        <f>O17/N17-100%</f>
        <v>-0.38337886148236555</v>
      </c>
      <c r="N17" s="35">
        <v>117019.18</v>
      </c>
      <c r="O17" s="35">
        <v>72156.5</v>
      </c>
      <c r="P17" s="35">
        <v>2759</v>
      </c>
      <c r="Q17" s="50">
        <v>1156829.72</v>
      </c>
      <c r="R17" s="35">
        <f>O17+Q17</f>
        <v>1228986.22</v>
      </c>
      <c r="S17" s="48">
        <v>45471</v>
      </c>
      <c r="T17" s="37">
        <f>S17+P17</f>
        <v>48230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47" t="s">
        <v>53</v>
      </c>
      <c r="G18" s="31" t="s">
        <v>33</v>
      </c>
      <c r="H18" s="31" t="s">
        <v>34</v>
      </c>
      <c r="I18" s="51">
        <v>6</v>
      </c>
      <c r="J18" s="33">
        <v>14</v>
      </c>
      <c r="K18" s="57">
        <v>44470</v>
      </c>
      <c r="L18" s="56">
        <v>1449</v>
      </c>
      <c r="M18" s="34">
        <f>O18/N18-100%</f>
        <v>-0.4247277255514387</v>
      </c>
      <c r="N18" s="35">
        <v>97971</v>
      </c>
      <c r="O18" s="35">
        <v>56360</v>
      </c>
      <c r="P18" s="35">
        <v>2020</v>
      </c>
      <c r="Q18" s="50">
        <v>1037118</v>
      </c>
      <c r="R18" s="35">
        <f>O18+Q18</f>
        <v>1093478</v>
      </c>
      <c r="S18" s="48">
        <v>34083</v>
      </c>
      <c r="T18" s="37">
        <f>S18+P18</f>
        <v>36103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78</v>
      </c>
      <c r="G19" s="31" t="s">
        <v>40</v>
      </c>
      <c r="H19" s="31" t="s">
        <v>34</v>
      </c>
      <c r="I19" s="33">
        <v>3</v>
      </c>
      <c r="J19" s="33">
        <v>13</v>
      </c>
      <c r="K19" s="56">
        <v>38999</v>
      </c>
      <c r="L19" s="56">
        <v>1302</v>
      </c>
      <c r="M19" s="34">
        <f>O19/N19-100%</f>
        <v>-0.4982725169376342</v>
      </c>
      <c r="N19" s="35">
        <v>96383</v>
      </c>
      <c r="O19" s="35">
        <v>48358</v>
      </c>
      <c r="P19" s="35">
        <v>1797</v>
      </c>
      <c r="Q19" s="50">
        <v>329958</v>
      </c>
      <c r="R19" s="35">
        <f>O19+Q19</f>
        <v>378316</v>
      </c>
      <c r="S19" s="48">
        <v>12759</v>
      </c>
      <c r="T19" s="37">
        <f>S19+P19</f>
        <v>14556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55</v>
      </c>
      <c r="G20" s="31" t="s">
        <v>45</v>
      </c>
      <c r="H20" s="31" t="s">
        <v>37</v>
      </c>
      <c r="I20" s="33">
        <v>5</v>
      </c>
      <c r="J20" s="55">
        <v>8</v>
      </c>
      <c r="K20" s="56">
        <v>41655</v>
      </c>
      <c r="L20" s="56">
        <v>1363</v>
      </c>
      <c r="M20" s="34">
        <f>O20/N20-100%</f>
        <v>-0.4538678000986922</v>
      </c>
      <c r="N20" s="35">
        <v>87220.64</v>
      </c>
      <c r="O20" s="35">
        <v>47634</v>
      </c>
      <c r="P20" s="35">
        <v>1637</v>
      </c>
      <c r="Q20" s="50">
        <v>942402.84</v>
      </c>
      <c r="R20" s="35">
        <f>O20+Q20</f>
        <v>990036.84</v>
      </c>
      <c r="S20" s="48">
        <v>32952</v>
      </c>
      <c r="T20" s="37">
        <f>S20+P20</f>
        <v>34589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47" t="s">
        <v>49</v>
      </c>
      <c r="G21" s="31" t="s">
        <v>36</v>
      </c>
      <c r="H21" s="31" t="s">
        <v>37</v>
      </c>
      <c r="I21" s="33">
        <v>9</v>
      </c>
      <c r="J21" s="33">
        <v>10</v>
      </c>
      <c r="K21" s="56">
        <v>35533</v>
      </c>
      <c r="L21" s="56">
        <v>1607</v>
      </c>
      <c r="M21" s="34">
        <f>O21/N21-100%</f>
        <v>-0.44581114258031773</v>
      </c>
      <c r="N21" s="35">
        <v>80607.9</v>
      </c>
      <c r="O21" s="35">
        <v>44672</v>
      </c>
      <c r="P21" s="35">
        <v>2069</v>
      </c>
      <c r="Q21" s="50">
        <v>2953708.62</v>
      </c>
      <c r="R21" s="35">
        <f>O21+Q21</f>
        <v>2998380.62</v>
      </c>
      <c r="S21" s="48">
        <v>113523</v>
      </c>
      <c r="T21" s="37">
        <f>S21+P21</f>
        <v>115592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56</v>
      </c>
      <c r="G22" s="31" t="s">
        <v>36</v>
      </c>
      <c r="H22" s="31" t="s">
        <v>37</v>
      </c>
      <c r="I22" s="33">
        <v>5</v>
      </c>
      <c r="J22" s="33">
        <v>5</v>
      </c>
      <c r="K22" s="56">
        <v>32816</v>
      </c>
      <c r="L22" s="56">
        <v>1180</v>
      </c>
      <c r="M22" s="34">
        <f>O22/N22-100%</f>
        <v>-0.32447984395318596</v>
      </c>
      <c r="N22" s="35">
        <v>61520</v>
      </c>
      <c r="O22" s="35">
        <v>41558</v>
      </c>
      <c r="P22" s="35">
        <v>1646</v>
      </c>
      <c r="Q22" s="50">
        <v>370644.5</v>
      </c>
      <c r="R22" s="35">
        <f>O22+Q22</f>
        <v>412202.5</v>
      </c>
      <c r="S22" s="48">
        <v>15218</v>
      </c>
      <c r="T22" s="37">
        <f>S22+P22</f>
        <v>16864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47" t="s">
        <v>57</v>
      </c>
      <c r="G23" s="31" t="s">
        <v>38</v>
      </c>
      <c r="H23" s="31" t="s">
        <v>37</v>
      </c>
      <c r="I23" s="33">
        <v>5</v>
      </c>
      <c r="J23" s="33">
        <v>2</v>
      </c>
      <c r="K23" s="56">
        <v>29276</v>
      </c>
      <c r="L23" s="56">
        <v>946</v>
      </c>
      <c r="M23" s="34">
        <f>O23/N23-100%</f>
        <v>-0.4356689760548168</v>
      </c>
      <c r="N23" s="35">
        <v>70997.16</v>
      </c>
      <c r="O23" s="35">
        <v>40065.9</v>
      </c>
      <c r="P23" s="35">
        <v>1504</v>
      </c>
      <c r="Q23" s="50">
        <v>284499.66000000003</v>
      </c>
      <c r="R23" s="35">
        <f>O23+Q23</f>
        <v>324565.56000000006</v>
      </c>
      <c r="S23" s="48">
        <v>10756</v>
      </c>
      <c r="T23" s="37">
        <f>S23+P23</f>
        <v>12260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 t="s">
        <v>35</v>
      </c>
      <c r="F24" s="31" t="s">
        <v>76</v>
      </c>
      <c r="G24" s="31" t="s">
        <v>38</v>
      </c>
      <c r="H24" s="31" t="s">
        <v>39</v>
      </c>
      <c r="I24" s="33">
        <v>1</v>
      </c>
      <c r="J24" s="33">
        <v>2</v>
      </c>
      <c r="K24" s="56">
        <v>19187</v>
      </c>
      <c r="L24" s="56">
        <v>660</v>
      </c>
      <c r="M24" s="34" t="e">
        <f>O24/N24-100%</f>
        <v>#DIV/0!</v>
      </c>
      <c r="N24" s="35"/>
      <c r="O24" s="35">
        <v>23891</v>
      </c>
      <c r="P24" s="35">
        <v>923</v>
      </c>
      <c r="Q24" s="50"/>
      <c r="R24" s="35">
        <f>O24+Q24</f>
        <v>23891</v>
      </c>
      <c r="S24" s="48"/>
      <c r="T24" s="37">
        <f>S24+P24</f>
        <v>923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47" t="s">
        <v>48</v>
      </c>
      <c r="G25" s="31" t="s">
        <v>38</v>
      </c>
      <c r="H25" s="31" t="s">
        <v>37</v>
      </c>
      <c r="I25" s="33">
        <v>11</v>
      </c>
      <c r="J25" s="55">
        <v>8</v>
      </c>
      <c r="K25" s="56">
        <v>14873</v>
      </c>
      <c r="L25" s="56">
        <v>649</v>
      </c>
      <c r="M25" s="34">
        <f>O25/N25-100%</f>
        <v>-0.26406096698382275</v>
      </c>
      <c r="N25" s="35">
        <v>21913.5</v>
      </c>
      <c r="O25" s="35">
        <v>16127</v>
      </c>
      <c r="P25" s="35">
        <v>728</v>
      </c>
      <c r="Q25" s="50">
        <v>702301.7999999999</v>
      </c>
      <c r="R25" s="35">
        <f>O25+Q25</f>
        <v>718428.7999999999</v>
      </c>
      <c r="S25" s="48">
        <v>30544</v>
      </c>
      <c r="T25" s="37">
        <f>S25+P25</f>
        <v>31272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77</v>
      </c>
      <c r="G26" s="31" t="s">
        <v>38</v>
      </c>
      <c r="H26" s="31" t="s">
        <v>42</v>
      </c>
      <c r="I26" s="33">
        <v>1</v>
      </c>
      <c r="J26" s="33">
        <v>1</v>
      </c>
      <c r="K26" s="56">
        <v>10230</v>
      </c>
      <c r="L26" s="56">
        <v>485</v>
      </c>
      <c r="M26" s="34" t="e">
        <f>O26/N26-100%</f>
        <v>#DIV/0!</v>
      </c>
      <c r="N26" s="35"/>
      <c r="O26" s="35">
        <v>16037</v>
      </c>
      <c r="P26" s="35">
        <v>745</v>
      </c>
      <c r="Q26" s="50"/>
      <c r="R26" s="35">
        <f>O26+Q26</f>
        <v>16037</v>
      </c>
      <c r="S26" s="48"/>
      <c r="T26" s="37">
        <f>S26+P26</f>
        <v>745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67</v>
      </c>
      <c r="G27" s="31" t="s">
        <v>38</v>
      </c>
      <c r="H27" s="31" t="s">
        <v>39</v>
      </c>
      <c r="I27" s="33">
        <v>3</v>
      </c>
      <c r="J27" s="33">
        <v>6</v>
      </c>
      <c r="K27" s="56">
        <v>8394</v>
      </c>
      <c r="L27" s="56">
        <v>264</v>
      </c>
      <c r="M27" s="34">
        <f>O27/N27-100%</f>
        <v>-0.6557700745941202</v>
      </c>
      <c r="N27" s="35">
        <v>29627</v>
      </c>
      <c r="O27" s="35">
        <v>10198.5</v>
      </c>
      <c r="P27" s="35">
        <v>333</v>
      </c>
      <c r="Q27" s="50">
        <v>83885</v>
      </c>
      <c r="R27" s="35">
        <f>O27+Q27</f>
        <v>94083.5</v>
      </c>
      <c r="S27" s="48">
        <v>2649</v>
      </c>
      <c r="T27" s="37">
        <f>S27+P27</f>
        <v>2982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18</v>
      </c>
      <c r="F28" s="31" t="s">
        <v>60</v>
      </c>
      <c r="G28" s="31" t="s">
        <v>38</v>
      </c>
      <c r="H28" s="31" t="s">
        <v>43</v>
      </c>
      <c r="I28" s="33">
        <v>4</v>
      </c>
      <c r="J28" s="33">
        <v>1</v>
      </c>
      <c r="K28" s="56">
        <v>6669</v>
      </c>
      <c r="L28" s="56">
        <v>216</v>
      </c>
      <c r="M28" s="34">
        <f>O28/N28-100%</f>
        <v>2.565626175253855</v>
      </c>
      <c r="N28" s="35">
        <v>2659</v>
      </c>
      <c r="O28" s="35">
        <v>9481</v>
      </c>
      <c r="P28" s="35">
        <v>370</v>
      </c>
      <c r="Q28" s="50">
        <v>70527</v>
      </c>
      <c r="R28" s="35">
        <f>O28+Q28</f>
        <v>80008</v>
      </c>
      <c r="S28" s="48">
        <v>2669</v>
      </c>
      <c r="T28" s="37">
        <f>S28+P28</f>
        <v>3039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54</v>
      </c>
      <c r="G29" s="31" t="s">
        <v>44</v>
      </c>
      <c r="H29" s="31" t="s">
        <v>34</v>
      </c>
      <c r="I29" s="33">
        <v>6</v>
      </c>
      <c r="J29" s="33">
        <v>2</v>
      </c>
      <c r="K29" s="56">
        <v>4815</v>
      </c>
      <c r="L29" s="56">
        <v>162</v>
      </c>
      <c r="M29" s="34">
        <f>O29/N29-100%</f>
        <v>0.3561749903213318</v>
      </c>
      <c r="N29" s="35">
        <v>5166</v>
      </c>
      <c r="O29" s="35">
        <v>7006</v>
      </c>
      <c r="P29" s="35">
        <v>256</v>
      </c>
      <c r="Q29" s="50">
        <v>57283</v>
      </c>
      <c r="R29" s="35">
        <f>O29+Q29</f>
        <v>64289</v>
      </c>
      <c r="S29" s="48">
        <v>2229</v>
      </c>
      <c r="T29" s="37">
        <f>S29+P29</f>
        <v>2485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64</v>
      </c>
      <c r="G30" s="31" t="s">
        <v>44</v>
      </c>
      <c r="H30" s="31" t="s">
        <v>39</v>
      </c>
      <c r="I30" s="33">
        <v>3</v>
      </c>
      <c r="J30" s="33">
        <v>1</v>
      </c>
      <c r="K30" s="56">
        <v>3340</v>
      </c>
      <c r="L30" s="56">
        <v>126</v>
      </c>
      <c r="M30" s="34">
        <f>O30/N30-100%</f>
        <v>-0.5748606264789636</v>
      </c>
      <c r="N30" s="35">
        <v>12466.5</v>
      </c>
      <c r="O30" s="35">
        <v>5300</v>
      </c>
      <c r="P30" s="35">
        <v>259</v>
      </c>
      <c r="Q30" s="50">
        <v>23155.5</v>
      </c>
      <c r="R30" s="35">
        <f>O30+Q30</f>
        <v>28455.5</v>
      </c>
      <c r="S30" s="48">
        <v>970</v>
      </c>
      <c r="T30" s="37">
        <f>S30+P30</f>
        <v>1229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1448040</v>
      </c>
      <c r="L31" s="43">
        <f>SUM(L10:L30)</f>
        <v>50101</v>
      </c>
      <c r="M31" s="44">
        <f>O31/N31-100%</f>
        <v>-0.05384595381058743</v>
      </c>
      <c r="N31" s="43">
        <f>SUM(N10:N30)</f>
        <v>1999644.3999999997</v>
      </c>
      <c r="O31" s="43">
        <f aca="true" t="shared" si="0" ref="O31:T31">SUM(O10:O30)</f>
        <v>1891971.64</v>
      </c>
      <c r="P31" s="43">
        <f t="shared" si="0"/>
        <v>72556</v>
      </c>
      <c r="Q31" s="43">
        <f t="shared" si="0"/>
        <v>11024419.780000001</v>
      </c>
      <c r="R31" s="43">
        <f t="shared" si="0"/>
        <v>12916391.42</v>
      </c>
      <c r="S31" s="43">
        <f t="shared" si="0"/>
        <v>416730</v>
      </c>
      <c r="T31" s="43">
        <f t="shared" si="0"/>
        <v>489286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2">
      <selection activeCell="F17" sqref="F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1" t="s">
        <v>8</v>
      </c>
      <c r="S4" s="1"/>
      <c r="T4" s="23">
        <v>40556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3</v>
      </c>
      <c r="J10" s="33">
        <v>13</v>
      </c>
      <c r="K10" s="56">
        <v>292939</v>
      </c>
      <c r="L10" s="56">
        <v>10129</v>
      </c>
      <c r="M10" s="34">
        <f aca="true" t="shared" si="0" ref="M10:M28">O10/N10-100%</f>
        <v>-0.16655960138868064</v>
      </c>
      <c r="N10" s="35">
        <v>433505</v>
      </c>
      <c r="O10" s="35">
        <v>361300.58</v>
      </c>
      <c r="P10" s="35">
        <v>13860</v>
      </c>
      <c r="Q10" s="50">
        <v>920182.8200000001</v>
      </c>
      <c r="R10" s="35">
        <f aca="true" t="shared" si="1" ref="R10:R27">O10+Q10</f>
        <v>1281483.4000000001</v>
      </c>
      <c r="S10" s="48">
        <v>38559</v>
      </c>
      <c r="T10" s="37">
        <f aca="true" t="shared" si="2" ref="T10:T27">S10+P10</f>
        <v>52419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3</v>
      </c>
      <c r="J11" s="33">
        <v>13</v>
      </c>
      <c r="K11" s="56">
        <v>298751</v>
      </c>
      <c r="L11" s="56">
        <v>8828</v>
      </c>
      <c r="M11" s="34">
        <f t="shared" si="0"/>
        <v>-0.0005921468040689382</v>
      </c>
      <c r="N11" s="35">
        <v>330999</v>
      </c>
      <c r="O11" s="35">
        <v>330803</v>
      </c>
      <c r="P11" s="35">
        <v>10156</v>
      </c>
      <c r="Q11" s="50">
        <v>635036.8</v>
      </c>
      <c r="R11" s="35">
        <f t="shared" si="1"/>
        <v>965839.8</v>
      </c>
      <c r="S11" s="48">
        <v>21539</v>
      </c>
      <c r="T11" s="37">
        <f t="shared" si="2"/>
        <v>31695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70</v>
      </c>
      <c r="G12" s="31" t="s">
        <v>38</v>
      </c>
      <c r="H12" s="31" t="s">
        <v>39</v>
      </c>
      <c r="I12" s="33">
        <v>1</v>
      </c>
      <c r="J12" s="33">
        <v>6</v>
      </c>
      <c r="K12" s="56">
        <v>237954</v>
      </c>
      <c r="L12" s="56">
        <v>8126</v>
      </c>
      <c r="M12" s="34" t="e">
        <f t="shared" si="0"/>
        <v>#DIV/0!</v>
      </c>
      <c r="N12" s="35"/>
      <c r="O12" s="35">
        <v>306684.44</v>
      </c>
      <c r="P12" s="35">
        <v>11768</v>
      </c>
      <c r="Q12" s="50"/>
      <c r="R12" s="35">
        <f t="shared" si="1"/>
        <v>306684.44</v>
      </c>
      <c r="S12" s="48"/>
      <c r="T12" s="37">
        <f t="shared" si="2"/>
        <v>11768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66</v>
      </c>
      <c r="G13" s="31" t="s">
        <v>38</v>
      </c>
      <c r="H13" s="31" t="s">
        <v>39</v>
      </c>
      <c r="I13" s="33">
        <v>2</v>
      </c>
      <c r="J13" s="33">
        <v>4</v>
      </c>
      <c r="K13" s="56">
        <v>127293</v>
      </c>
      <c r="L13" s="56">
        <v>3963</v>
      </c>
      <c r="M13" s="34">
        <f t="shared" si="0"/>
        <v>0.19853614881421655</v>
      </c>
      <c r="N13" s="35">
        <v>140793</v>
      </c>
      <c r="O13" s="35">
        <v>168745.5</v>
      </c>
      <c r="P13" s="35">
        <v>6039</v>
      </c>
      <c r="Q13" s="50">
        <v>140793</v>
      </c>
      <c r="R13" s="35">
        <f t="shared" si="1"/>
        <v>309538.5</v>
      </c>
      <c r="S13" s="48">
        <v>5509</v>
      </c>
      <c r="T13" s="37">
        <f t="shared" si="2"/>
        <v>11548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71</v>
      </c>
      <c r="G14" s="31" t="s">
        <v>45</v>
      </c>
      <c r="H14" s="31" t="s">
        <v>37</v>
      </c>
      <c r="I14" s="33">
        <v>1</v>
      </c>
      <c r="J14" s="33">
        <v>5</v>
      </c>
      <c r="K14" s="56">
        <v>119682</v>
      </c>
      <c r="L14" s="56">
        <v>3898</v>
      </c>
      <c r="M14" s="34" t="e">
        <f t="shared" si="0"/>
        <v>#DIV/0!</v>
      </c>
      <c r="N14" s="35"/>
      <c r="O14" s="35">
        <v>148560</v>
      </c>
      <c r="P14" s="35">
        <v>5477</v>
      </c>
      <c r="Q14" s="50"/>
      <c r="R14" s="35">
        <f t="shared" si="1"/>
        <v>148560</v>
      </c>
      <c r="S14" s="48"/>
      <c r="T14" s="37">
        <f t="shared" si="2"/>
        <v>5477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7</v>
      </c>
      <c r="F15" s="31" t="s">
        <v>52</v>
      </c>
      <c r="G15" s="31" t="s">
        <v>36</v>
      </c>
      <c r="H15" s="31" t="s">
        <v>37</v>
      </c>
      <c r="I15" s="33">
        <v>6</v>
      </c>
      <c r="J15" s="33">
        <v>8</v>
      </c>
      <c r="K15" s="56">
        <v>89169</v>
      </c>
      <c r="L15" s="56">
        <v>2987</v>
      </c>
      <c r="M15" s="34">
        <f t="shared" si="0"/>
        <v>-0.01798241049999172</v>
      </c>
      <c r="N15" s="35">
        <v>119162</v>
      </c>
      <c r="O15" s="35">
        <v>117019.18</v>
      </c>
      <c r="P15" s="35">
        <v>4552</v>
      </c>
      <c r="Q15" s="50">
        <v>1039810.5399999999</v>
      </c>
      <c r="R15" s="35">
        <f t="shared" si="1"/>
        <v>1156829.72</v>
      </c>
      <c r="S15" s="48">
        <v>40919</v>
      </c>
      <c r="T15" s="37">
        <f t="shared" si="2"/>
        <v>45471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47" t="s">
        <v>53</v>
      </c>
      <c r="G16" s="31" t="s">
        <v>33</v>
      </c>
      <c r="H16" s="31" t="s">
        <v>34</v>
      </c>
      <c r="I16" s="33">
        <v>5</v>
      </c>
      <c r="J16" s="33">
        <v>16</v>
      </c>
      <c r="K16" s="56">
        <v>80029</v>
      </c>
      <c r="L16" s="56">
        <v>2355</v>
      </c>
      <c r="M16" s="34">
        <f t="shared" si="0"/>
        <v>-0.2574129096807446</v>
      </c>
      <c r="N16" s="35">
        <v>131932</v>
      </c>
      <c r="O16" s="35">
        <v>97971</v>
      </c>
      <c r="P16" s="35">
        <v>3096</v>
      </c>
      <c r="Q16" s="50">
        <v>939147</v>
      </c>
      <c r="R16" s="35">
        <f t="shared" si="1"/>
        <v>1037118</v>
      </c>
      <c r="S16" s="48">
        <v>30987</v>
      </c>
      <c r="T16" s="37">
        <f t="shared" si="2"/>
        <v>34083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3</v>
      </c>
      <c r="F17" s="31" t="s">
        <v>65</v>
      </c>
      <c r="G17" s="31" t="s">
        <v>40</v>
      </c>
      <c r="H17" s="31" t="s">
        <v>34</v>
      </c>
      <c r="I17" s="51">
        <v>2</v>
      </c>
      <c r="J17" s="33">
        <v>13</v>
      </c>
      <c r="K17" s="57">
        <v>80159</v>
      </c>
      <c r="L17" s="56">
        <v>2677</v>
      </c>
      <c r="M17" s="34">
        <f t="shared" si="0"/>
        <v>-0.5873573798565771</v>
      </c>
      <c r="N17" s="35">
        <v>233575</v>
      </c>
      <c r="O17" s="35">
        <v>96383</v>
      </c>
      <c r="P17" s="35">
        <v>3569</v>
      </c>
      <c r="Q17" s="50">
        <v>233575</v>
      </c>
      <c r="R17" s="35">
        <f t="shared" si="1"/>
        <v>329958</v>
      </c>
      <c r="S17" s="48">
        <v>9190</v>
      </c>
      <c r="T17" s="37">
        <f t="shared" si="2"/>
        <v>12759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55</v>
      </c>
      <c r="G18" s="31" t="s">
        <v>45</v>
      </c>
      <c r="H18" s="31" t="s">
        <v>37</v>
      </c>
      <c r="I18" s="51">
        <v>4</v>
      </c>
      <c r="J18" s="55">
        <v>9</v>
      </c>
      <c r="K18" s="57">
        <v>82934</v>
      </c>
      <c r="L18" s="56">
        <v>2791</v>
      </c>
      <c r="M18" s="34">
        <f t="shared" si="0"/>
        <v>-0.3132881932415835</v>
      </c>
      <c r="N18" s="35">
        <v>127012</v>
      </c>
      <c r="O18" s="35">
        <v>87220.64</v>
      </c>
      <c r="P18" s="35">
        <v>2974</v>
      </c>
      <c r="Q18" s="50">
        <v>855182.2</v>
      </c>
      <c r="R18" s="35">
        <f t="shared" si="1"/>
        <v>942402.84</v>
      </c>
      <c r="S18" s="48">
        <v>29978</v>
      </c>
      <c r="T18" s="37">
        <f t="shared" si="2"/>
        <v>32952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49</v>
      </c>
      <c r="G19" s="31" t="s">
        <v>36</v>
      </c>
      <c r="H19" s="31" t="s">
        <v>37</v>
      </c>
      <c r="I19" s="33">
        <v>8</v>
      </c>
      <c r="J19" s="33">
        <v>10</v>
      </c>
      <c r="K19" s="56">
        <v>73200</v>
      </c>
      <c r="L19" s="56">
        <v>2674</v>
      </c>
      <c r="M19" s="34">
        <f t="shared" si="0"/>
        <v>-0.05397561233232018</v>
      </c>
      <c r="N19" s="35">
        <v>85207</v>
      </c>
      <c r="O19" s="35">
        <v>80607.9</v>
      </c>
      <c r="P19" s="35">
        <v>3029</v>
      </c>
      <c r="Q19" s="50">
        <v>2873100.72</v>
      </c>
      <c r="R19" s="35">
        <f t="shared" si="1"/>
        <v>2953708.62</v>
      </c>
      <c r="S19" s="48">
        <v>110494</v>
      </c>
      <c r="T19" s="37">
        <f t="shared" si="2"/>
        <v>113523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47" t="s">
        <v>57</v>
      </c>
      <c r="G20" s="31" t="s">
        <v>38</v>
      </c>
      <c r="H20" s="31" t="s">
        <v>37</v>
      </c>
      <c r="I20" s="33">
        <v>4</v>
      </c>
      <c r="J20" s="33">
        <v>3</v>
      </c>
      <c r="K20" s="56">
        <v>53506</v>
      </c>
      <c r="L20" s="56">
        <v>1714</v>
      </c>
      <c r="M20" s="34">
        <f t="shared" si="0"/>
        <v>0.06615148966842876</v>
      </c>
      <c r="N20" s="35">
        <v>66592</v>
      </c>
      <c r="O20" s="35">
        <v>70997.16</v>
      </c>
      <c r="P20" s="35">
        <v>2603</v>
      </c>
      <c r="Q20" s="50">
        <v>213502.5</v>
      </c>
      <c r="R20" s="35">
        <f t="shared" si="1"/>
        <v>284499.66000000003</v>
      </c>
      <c r="S20" s="48">
        <v>8153</v>
      </c>
      <c r="T20" s="37">
        <f t="shared" si="2"/>
        <v>10756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56</v>
      </c>
      <c r="G21" s="31" t="s">
        <v>36</v>
      </c>
      <c r="H21" s="31" t="s">
        <v>37</v>
      </c>
      <c r="I21" s="33">
        <v>4</v>
      </c>
      <c r="J21" s="33">
        <v>5</v>
      </c>
      <c r="K21" s="56">
        <v>46654</v>
      </c>
      <c r="L21" s="56">
        <v>1601</v>
      </c>
      <c r="M21" s="34">
        <f t="shared" si="0"/>
        <v>-0.2088579107778964</v>
      </c>
      <c r="N21" s="35">
        <v>77761</v>
      </c>
      <c r="O21" s="35">
        <v>61520</v>
      </c>
      <c r="P21" s="35">
        <v>2377</v>
      </c>
      <c r="Q21" s="50">
        <v>309124.5</v>
      </c>
      <c r="R21" s="35">
        <f t="shared" si="1"/>
        <v>370644.5</v>
      </c>
      <c r="S21" s="48">
        <v>12841</v>
      </c>
      <c r="T21" s="37">
        <f t="shared" si="2"/>
        <v>15218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67</v>
      </c>
      <c r="G22" s="31" t="s">
        <v>38</v>
      </c>
      <c r="H22" s="31" t="s">
        <v>39</v>
      </c>
      <c r="I22" s="33">
        <v>2</v>
      </c>
      <c r="J22" s="33">
        <v>6</v>
      </c>
      <c r="K22" s="56">
        <v>25096</v>
      </c>
      <c r="L22" s="56">
        <v>675</v>
      </c>
      <c r="M22" s="34">
        <f t="shared" si="0"/>
        <v>-0.4539607062552987</v>
      </c>
      <c r="N22" s="35">
        <v>54258</v>
      </c>
      <c r="O22" s="35">
        <v>29627</v>
      </c>
      <c r="P22" s="35">
        <v>852</v>
      </c>
      <c r="Q22" s="50">
        <v>54258</v>
      </c>
      <c r="R22" s="35">
        <f t="shared" si="1"/>
        <v>83885</v>
      </c>
      <c r="S22" s="48">
        <v>1797</v>
      </c>
      <c r="T22" s="37">
        <f t="shared" si="2"/>
        <v>2649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48</v>
      </c>
      <c r="G23" s="31" t="s">
        <v>38</v>
      </c>
      <c r="H23" s="31" t="s">
        <v>37</v>
      </c>
      <c r="I23" s="33">
        <v>10</v>
      </c>
      <c r="J23" s="55">
        <v>9</v>
      </c>
      <c r="K23" s="56">
        <v>21801</v>
      </c>
      <c r="L23" s="56">
        <v>1122</v>
      </c>
      <c r="M23" s="34">
        <f t="shared" si="0"/>
        <v>0.036099290780141846</v>
      </c>
      <c r="N23" s="35">
        <v>21150</v>
      </c>
      <c r="O23" s="35">
        <v>21913.5</v>
      </c>
      <c r="P23" s="35">
        <v>1129</v>
      </c>
      <c r="Q23" s="50">
        <v>680388.2999999999</v>
      </c>
      <c r="R23" s="35">
        <f t="shared" si="1"/>
        <v>702301.7999999999</v>
      </c>
      <c r="S23" s="48">
        <v>29415</v>
      </c>
      <c r="T23" s="37">
        <f t="shared" si="2"/>
        <v>30544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64</v>
      </c>
      <c r="G24" s="31" t="s">
        <v>44</v>
      </c>
      <c r="H24" s="31" t="s">
        <v>39</v>
      </c>
      <c r="I24" s="33">
        <v>2</v>
      </c>
      <c r="J24" s="33">
        <v>2</v>
      </c>
      <c r="K24" s="56">
        <v>8337</v>
      </c>
      <c r="L24" s="56">
        <v>262</v>
      </c>
      <c r="M24" s="34">
        <f t="shared" si="0"/>
        <v>0.16629245018243055</v>
      </c>
      <c r="N24" s="35">
        <v>10689</v>
      </c>
      <c r="O24" s="35">
        <v>12466.5</v>
      </c>
      <c r="P24" s="35">
        <v>488</v>
      </c>
      <c r="Q24" s="50">
        <v>10689</v>
      </c>
      <c r="R24" s="35">
        <f t="shared" si="1"/>
        <v>23155.5</v>
      </c>
      <c r="S24" s="48">
        <v>482</v>
      </c>
      <c r="T24" s="37">
        <f t="shared" si="2"/>
        <v>970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51</v>
      </c>
      <c r="G25" s="31" t="s">
        <v>41</v>
      </c>
      <c r="H25" s="31" t="s">
        <v>34</v>
      </c>
      <c r="I25" s="33">
        <v>7</v>
      </c>
      <c r="J25" s="33">
        <v>3</v>
      </c>
      <c r="K25" s="56">
        <v>7847</v>
      </c>
      <c r="L25" s="56">
        <v>295</v>
      </c>
      <c r="M25" s="34">
        <f t="shared" si="0"/>
        <v>-0.24001646768217377</v>
      </c>
      <c r="N25" s="35">
        <v>12145</v>
      </c>
      <c r="O25" s="35">
        <v>9230</v>
      </c>
      <c r="P25" s="35">
        <v>365</v>
      </c>
      <c r="Q25" s="50">
        <v>291358</v>
      </c>
      <c r="R25" s="35">
        <f t="shared" si="1"/>
        <v>300588</v>
      </c>
      <c r="S25" s="48">
        <v>11439</v>
      </c>
      <c r="T25" s="37">
        <f t="shared" si="2"/>
        <v>11804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54</v>
      </c>
      <c r="G26" s="31" t="s">
        <v>44</v>
      </c>
      <c r="H26" s="31" t="s">
        <v>34</v>
      </c>
      <c r="I26" s="33">
        <v>5</v>
      </c>
      <c r="J26" s="33">
        <v>4</v>
      </c>
      <c r="K26" s="56">
        <v>4135</v>
      </c>
      <c r="L26" s="56">
        <v>142</v>
      </c>
      <c r="M26" s="34">
        <f t="shared" si="0"/>
        <v>-0.2803009194761772</v>
      </c>
      <c r="N26" s="35">
        <v>7178</v>
      </c>
      <c r="O26" s="35">
        <v>5166</v>
      </c>
      <c r="P26" s="35">
        <v>195</v>
      </c>
      <c r="Q26" s="50">
        <v>52117</v>
      </c>
      <c r="R26" s="35">
        <f t="shared" si="1"/>
        <v>57283</v>
      </c>
      <c r="S26" s="48">
        <v>2034</v>
      </c>
      <c r="T26" s="37">
        <f t="shared" si="2"/>
        <v>2229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60</v>
      </c>
      <c r="G27" s="31" t="s">
        <v>38</v>
      </c>
      <c r="H27" s="31" t="s">
        <v>43</v>
      </c>
      <c r="I27" s="33">
        <v>3</v>
      </c>
      <c r="J27" s="33">
        <v>1</v>
      </c>
      <c r="K27" s="56">
        <v>2659</v>
      </c>
      <c r="L27" s="56">
        <v>86</v>
      </c>
      <c r="M27" s="34">
        <f t="shared" si="0"/>
        <v>-0.793090031904132</v>
      </c>
      <c r="N27" s="35">
        <v>12851</v>
      </c>
      <c r="O27" s="35">
        <v>2659</v>
      </c>
      <c r="P27" s="35">
        <v>86</v>
      </c>
      <c r="Q27" s="50">
        <v>67868</v>
      </c>
      <c r="R27" s="35">
        <f t="shared" si="1"/>
        <v>70527</v>
      </c>
      <c r="S27" s="48">
        <v>2583</v>
      </c>
      <c r="T27" s="37">
        <f t="shared" si="2"/>
        <v>2669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1652145</v>
      </c>
      <c r="L28" s="43">
        <f>SUM(L10:L27)</f>
        <v>54325</v>
      </c>
      <c r="M28" s="44">
        <f t="shared" si="0"/>
        <v>0.07725477515391632</v>
      </c>
      <c r="N28" s="43">
        <f>SUM(N10:N27)</f>
        <v>1864809</v>
      </c>
      <c r="O28" s="43">
        <f aca="true" t="shared" si="3" ref="O28:T28">SUM(O10:O27)</f>
        <v>2008874.3999999997</v>
      </c>
      <c r="P28" s="43">
        <f t="shared" si="3"/>
        <v>72615</v>
      </c>
      <c r="Q28" s="43">
        <f t="shared" si="3"/>
        <v>9316133.38</v>
      </c>
      <c r="R28" s="43">
        <f t="shared" si="3"/>
        <v>11325007.780000001</v>
      </c>
      <c r="S28" s="43">
        <f t="shared" si="3"/>
        <v>355919</v>
      </c>
      <c r="T28" s="43">
        <f t="shared" si="3"/>
        <v>428534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1" t="s">
        <v>8</v>
      </c>
      <c r="S4" s="1"/>
      <c r="T4" s="23">
        <v>40550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2</v>
      </c>
      <c r="J10" s="33">
        <v>13</v>
      </c>
      <c r="K10" s="49">
        <v>216633</v>
      </c>
      <c r="L10" s="49">
        <v>7646</v>
      </c>
      <c r="M10" s="34">
        <f aca="true" t="shared" si="0" ref="M10:M29">O10/N10-100%</f>
        <v>-0.10925671525363534</v>
      </c>
      <c r="N10" s="35">
        <v>486677.82</v>
      </c>
      <c r="O10" s="35">
        <v>433505</v>
      </c>
      <c r="P10" s="35">
        <v>18162</v>
      </c>
      <c r="Q10" s="50">
        <v>486677.82</v>
      </c>
      <c r="R10" s="35">
        <f aca="true" t="shared" si="1" ref="R10:R28">O10+Q10</f>
        <v>920182.8200000001</v>
      </c>
      <c r="S10" s="48">
        <v>20397</v>
      </c>
      <c r="T10" s="37">
        <f aca="true" t="shared" si="2" ref="T10:T28">S10+P10</f>
        <v>38559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2</v>
      </c>
      <c r="J11" s="33">
        <v>12</v>
      </c>
      <c r="K11" s="49">
        <v>166060</v>
      </c>
      <c r="L11" s="49">
        <v>4498</v>
      </c>
      <c r="M11" s="34">
        <f t="shared" si="0"/>
        <v>0.08867713159350576</v>
      </c>
      <c r="N11" s="35">
        <v>304037.8</v>
      </c>
      <c r="O11" s="35">
        <v>330999</v>
      </c>
      <c r="P11" s="35">
        <v>10995</v>
      </c>
      <c r="Q11" s="50">
        <v>304037.8</v>
      </c>
      <c r="R11" s="35">
        <f t="shared" si="1"/>
        <v>635036.8</v>
      </c>
      <c r="S11" s="48">
        <v>10544</v>
      </c>
      <c r="T11" s="37">
        <f t="shared" si="2"/>
        <v>21539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65</v>
      </c>
      <c r="G12" s="31" t="s">
        <v>40</v>
      </c>
      <c r="H12" s="31" t="s">
        <v>34</v>
      </c>
      <c r="I12" s="33">
        <v>1</v>
      </c>
      <c r="J12" s="33">
        <v>13</v>
      </c>
      <c r="K12" s="49">
        <v>141676</v>
      </c>
      <c r="L12" s="49">
        <v>5070</v>
      </c>
      <c r="M12" s="34" t="e">
        <f t="shared" si="0"/>
        <v>#DIV/0!</v>
      </c>
      <c r="N12" s="35"/>
      <c r="O12" s="35">
        <v>233575</v>
      </c>
      <c r="P12" s="35">
        <v>9190</v>
      </c>
      <c r="Q12" s="50"/>
      <c r="R12" s="35">
        <f t="shared" si="1"/>
        <v>233575</v>
      </c>
      <c r="S12" s="48"/>
      <c r="T12" s="37">
        <f t="shared" si="2"/>
        <v>9190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66</v>
      </c>
      <c r="G13" s="31" t="s">
        <v>38</v>
      </c>
      <c r="H13" s="31" t="s">
        <v>39</v>
      </c>
      <c r="I13" s="33">
        <v>1</v>
      </c>
      <c r="J13" s="33">
        <v>4</v>
      </c>
      <c r="K13" s="49">
        <v>77253</v>
      </c>
      <c r="L13" s="49">
        <v>2542</v>
      </c>
      <c r="M13" s="34" t="e">
        <f t="shared" si="0"/>
        <v>#DIV/0!</v>
      </c>
      <c r="N13" s="35"/>
      <c r="O13" s="35">
        <v>140793</v>
      </c>
      <c r="P13" s="35">
        <v>5509</v>
      </c>
      <c r="Q13" s="50"/>
      <c r="R13" s="35">
        <f t="shared" si="1"/>
        <v>140793</v>
      </c>
      <c r="S13" s="48"/>
      <c r="T13" s="37">
        <f t="shared" si="2"/>
        <v>5509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47" t="s">
        <v>53</v>
      </c>
      <c r="G14" s="31" t="s">
        <v>33</v>
      </c>
      <c r="H14" s="31" t="s">
        <v>34</v>
      </c>
      <c r="I14" s="33">
        <v>4</v>
      </c>
      <c r="J14" s="33">
        <v>17</v>
      </c>
      <c r="K14" s="49">
        <v>74051</v>
      </c>
      <c r="L14" s="49">
        <v>2230</v>
      </c>
      <c r="M14" s="34">
        <f t="shared" si="0"/>
        <v>0.0012370132580501458</v>
      </c>
      <c r="N14" s="35">
        <v>131769</v>
      </c>
      <c r="O14" s="35">
        <v>131932</v>
      </c>
      <c r="P14" s="35">
        <v>4511</v>
      </c>
      <c r="Q14" s="50">
        <v>807215</v>
      </c>
      <c r="R14" s="35">
        <f t="shared" si="1"/>
        <v>939147</v>
      </c>
      <c r="S14" s="48">
        <v>26476</v>
      </c>
      <c r="T14" s="37">
        <f t="shared" si="2"/>
        <v>30987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55</v>
      </c>
      <c r="G15" s="31" t="s">
        <v>45</v>
      </c>
      <c r="H15" s="31" t="s">
        <v>37</v>
      </c>
      <c r="I15" s="33">
        <v>3</v>
      </c>
      <c r="J15" s="55">
        <v>9</v>
      </c>
      <c r="K15" s="49">
        <v>65185</v>
      </c>
      <c r="L15" s="49">
        <v>2013</v>
      </c>
      <c r="M15" s="34">
        <f t="shared" si="0"/>
        <v>0.11244241245817777</v>
      </c>
      <c r="N15" s="35">
        <v>114174</v>
      </c>
      <c r="O15" s="35">
        <v>127012</v>
      </c>
      <c r="P15" s="35">
        <v>4454</v>
      </c>
      <c r="Q15" s="50">
        <v>728170.2</v>
      </c>
      <c r="R15" s="35">
        <f t="shared" si="1"/>
        <v>855182.2</v>
      </c>
      <c r="S15" s="48">
        <v>25524</v>
      </c>
      <c r="T15" s="37">
        <f t="shared" si="2"/>
        <v>29978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52</v>
      </c>
      <c r="G16" s="31" t="s">
        <v>36</v>
      </c>
      <c r="H16" s="31" t="s">
        <v>37</v>
      </c>
      <c r="I16" s="33">
        <v>5</v>
      </c>
      <c r="J16" s="33">
        <v>8</v>
      </c>
      <c r="K16" s="49">
        <v>56622</v>
      </c>
      <c r="L16" s="49">
        <v>1932</v>
      </c>
      <c r="M16" s="34">
        <f t="shared" si="0"/>
        <v>-0.01651007243171143</v>
      </c>
      <c r="N16" s="35">
        <v>121162.4</v>
      </c>
      <c r="O16" s="35">
        <v>119162</v>
      </c>
      <c r="P16" s="35">
        <v>5066</v>
      </c>
      <c r="Q16" s="50">
        <v>920648.5399999999</v>
      </c>
      <c r="R16" s="35">
        <f t="shared" si="1"/>
        <v>1039810.5399999999</v>
      </c>
      <c r="S16" s="48">
        <v>35853</v>
      </c>
      <c r="T16" s="37">
        <f t="shared" si="2"/>
        <v>40919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47" t="s">
        <v>49</v>
      </c>
      <c r="G17" s="31" t="s">
        <v>36</v>
      </c>
      <c r="H17" s="31" t="s">
        <v>37</v>
      </c>
      <c r="I17" s="51">
        <v>7</v>
      </c>
      <c r="J17" s="33">
        <v>10</v>
      </c>
      <c r="K17" s="52">
        <v>44383</v>
      </c>
      <c r="L17" s="49">
        <v>1530</v>
      </c>
      <c r="M17" s="34">
        <f t="shared" si="0"/>
        <v>-0.2799509866058224</v>
      </c>
      <c r="N17" s="35">
        <v>118335</v>
      </c>
      <c r="O17" s="35">
        <v>85207</v>
      </c>
      <c r="P17" s="35">
        <v>3302</v>
      </c>
      <c r="Q17" s="50">
        <v>2787893.72</v>
      </c>
      <c r="R17" s="35">
        <f t="shared" si="1"/>
        <v>2873100.72</v>
      </c>
      <c r="S17" s="48">
        <v>107192</v>
      </c>
      <c r="T17" s="37">
        <f t="shared" si="2"/>
        <v>110494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56</v>
      </c>
      <c r="G18" s="31" t="s">
        <v>36</v>
      </c>
      <c r="H18" s="31" t="s">
        <v>37</v>
      </c>
      <c r="I18" s="51">
        <v>3</v>
      </c>
      <c r="J18" s="33">
        <v>5</v>
      </c>
      <c r="K18" s="52">
        <v>36905</v>
      </c>
      <c r="L18" s="49">
        <v>1302</v>
      </c>
      <c r="M18" s="34">
        <f t="shared" si="0"/>
        <v>-0.16689254701971856</v>
      </c>
      <c r="N18" s="35">
        <v>93338.5</v>
      </c>
      <c r="O18" s="35">
        <v>77761</v>
      </c>
      <c r="P18" s="35">
        <v>3368</v>
      </c>
      <c r="Q18" s="50">
        <v>231363.5</v>
      </c>
      <c r="R18" s="35">
        <f t="shared" si="1"/>
        <v>309124.5</v>
      </c>
      <c r="S18" s="48">
        <v>9473</v>
      </c>
      <c r="T18" s="37">
        <f t="shared" si="2"/>
        <v>12841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57</v>
      </c>
      <c r="G19" s="31" t="s">
        <v>38</v>
      </c>
      <c r="H19" s="31" t="s">
        <v>37</v>
      </c>
      <c r="I19" s="33">
        <v>3</v>
      </c>
      <c r="J19" s="33">
        <v>3</v>
      </c>
      <c r="K19" s="49">
        <v>37786</v>
      </c>
      <c r="L19" s="49">
        <v>1241</v>
      </c>
      <c r="M19" s="34">
        <f t="shared" si="0"/>
        <v>0.11563075892109231</v>
      </c>
      <c r="N19" s="35">
        <v>59690</v>
      </c>
      <c r="O19" s="35">
        <v>66592</v>
      </c>
      <c r="P19" s="35">
        <v>2626</v>
      </c>
      <c r="Q19" s="50">
        <v>146910.5</v>
      </c>
      <c r="R19" s="35">
        <f t="shared" si="1"/>
        <v>213502.5</v>
      </c>
      <c r="S19" s="48">
        <v>5527</v>
      </c>
      <c r="T19" s="37">
        <f t="shared" si="2"/>
        <v>8153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67</v>
      </c>
      <c r="G20" s="31" t="s">
        <v>38</v>
      </c>
      <c r="H20" s="31" t="s">
        <v>39</v>
      </c>
      <c r="I20" s="33">
        <v>1</v>
      </c>
      <c r="J20" s="33">
        <v>6</v>
      </c>
      <c r="K20" s="49">
        <v>24302</v>
      </c>
      <c r="L20" s="49">
        <v>677</v>
      </c>
      <c r="M20" s="34" t="e">
        <f t="shared" si="0"/>
        <v>#DIV/0!</v>
      </c>
      <c r="N20" s="35"/>
      <c r="O20" s="35">
        <v>54258</v>
      </c>
      <c r="P20" s="35">
        <v>1797</v>
      </c>
      <c r="Q20" s="50"/>
      <c r="R20" s="35">
        <f t="shared" si="1"/>
        <v>54258</v>
      </c>
      <c r="S20" s="48"/>
      <c r="T20" s="37">
        <f t="shared" si="2"/>
        <v>1797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50</v>
      </c>
      <c r="G21" s="31" t="s">
        <v>38</v>
      </c>
      <c r="H21" s="31" t="s">
        <v>37</v>
      </c>
      <c r="I21" s="33">
        <v>6</v>
      </c>
      <c r="J21" s="33">
        <v>5</v>
      </c>
      <c r="K21" s="49">
        <v>16759</v>
      </c>
      <c r="L21" s="49">
        <v>551</v>
      </c>
      <c r="M21" s="34">
        <f t="shared" si="0"/>
        <v>-0.3371657238038168</v>
      </c>
      <c r="N21" s="35">
        <v>49229.5</v>
      </c>
      <c r="O21" s="35">
        <v>32631</v>
      </c>
      <c r="P21" s="35">
        <v>1344</v>
      </c>
      <c r="Q21" s="50">
        <v>613158.5</v>
      </c>
      <c r="R21" s="35">
        <f t="shared" si="1"/>
        <v>645789.5</v>
      </c>
      <c r="S21" s="48">
        <v>23631</v>
      </c>
      <c r="T21" s="37">
        <f t="shared" si="2"/>
        <v>24975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47" t="s">
        <v>48</v>
      </c>
      <c r="G22" s="31" t="s">
        <v>38</v>
      </c>
      <c r="H22" s="31" t="s">
        <v>37</v>
      </c>
      <c r="I22" s="33">
        <v>9</v>
      </c>
      <c r="J22" s="55">
        <v>9</v>
      </c>
      <c r="K22" s="49">
        <v>9077</v>
      </c>
      <c r="L22" s="49">
        <v>483</v>
      </c>
      <c r="M22" s="34">
        <f t="shared" si="0"/>
        <v>-0.05805331017436033</v>
      </c>
      <c r="N22" s="35">
        <v>22453.5</v>
      </c>
      <c r="O22" s="35">
        <v>21150</v>
      </c>
      <c r="P22" s="35">
        <v>1159</v>
      </c>
      <c r="Q22" s="50">
        <v>659238.2999999999</v>
      </c>
      <c r="R22" s="35">
        <f t="shared" si="1"/>
        <v>680388.2999999999</v>
      </c>
      <c r="S22" s="48">
        <v>28256</v>
      </c>
      <c r="T22" s="37">
        <f t="shared" si="2"/>
        <v>29415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60</v>
      </c>
      <c r="G23" s="31" t="s">
        <v>38</v>
      </c>
      <c r="H23" s="31" t="s">
        <v>43</v>
      </c>
      <c r="I23" s="33">
        <v>2</v>
      </c>
      <c r="J23" s="33">
        <v>1</v>
      </c>
      <c r="K23" s="49">
        <v>6052</v>
      </c>
      <c r="L23" s="49">
        <v>196</v>
      </c>
      <c r="M23" s="34">
        <f t="shared" si="0"/>
        <v>-0.7664176527255212</v>
      </c>
      <c r="N23" s="35">
        <v>55017</v>
      </c>
      <c r="O23" s="35">
        <v>12851</v>
      </c>
      <c r="P23" s="35">
        <v>514</v>
      </c>
      <c r="Q23" s="50">
        <v>55017</v>
      </c>
      <c r="R23" s="35">
        <f t="shared" si="1"/>
        <v>67868</v>
      </c>
      <c r="S23" s="48">
        <v>2069</v>
      </c>
      <c r="T23" s="37">
        <f t="shared" si="2"/>
        <v>2583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51</v>
      </c>
      <c r="G24" s="31" t="s">
        <v>41</v>
      </c>
      <c r="H24" s="31" t="s">
        <v>34</v>
      </c>
      <c r="I24" s="33">
        <v>6</v>
      </c>
      <c r="J24" s="33">
        <v>4</v>
      </c>
      <c r="K24" s="49">
        <v>6042</v>
      </c>
      <c r="L24" s="49">
        <v>280</v>
      </c>
      <c r="M24" s="34">
        <f t="shared" si="0"/>
        <v>-0.5747549019607843</v>
      </c>
      <c r="N24" s="35">
        <v>28560</v>
      </c>
      <c r="O24" s="35">
        <v>12145</v>
      </c>
      <c r="P24" s="35">
        <v>528</v>
      </c>
      <c r="Q24" s="50">
        <v>279213</v>
      </c>
      <c r="R24" s="35">
        <f t="shared" si="1"/>
        <v>291358</v>
      </c>
      <c r="S24" s="48">
        <v>10911</v>
      </c>
      <c r="T24" s="37">
        <f t="shared" si="2"/>
        <v>11439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46</v>
      </c>
      <c r="G25" s="31" t="s">
        <v>41</v>
      </c>
      <c r="H25" s="31" t="s">
        <v>34</v>
      </c>
      <c r="I25" s="33">
        <v>10</v>
      </c>
      <c r="J25" s="33">
        <v>3</v>
      </c>
      <c r="K25" s="49">
        <v>5350</v>
      </c>
      <c r="L25" s="49">
        <v>214</v>
      </c>
      <c r="M25" s="34">
        <f t="shared" si="0"/>
        <v>-0.14526199320319289</v>
      </c>
      <c r="N25" s="35">
        <v>12653</v>
      </c>
      <c r="O25" s="35">
        <v>10815</v>
      </c>
      <c r="P25" s="35">
        <v>448</v>
      </c>
      <c r="Q25" s="50">
        <v>1121870</v>
      </c>
      <c r="R25" s="35">
        <f t="shared" si="1"/>
        <v>1132685</v>
      </c>
      <c r="S25" s="48">
        <v>44286</v>
      </c>
      <c r="T25" s="37">
        <f t="shared" si="2"/>
        <v>44734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64</v>
      </c>
      <c r="G26" s="31" t="s">
        <v>44</v>
      </c>
      <c r="H26" s="31" t="s">
        <v>39</v>
      </c>
      <c r="I26" s="33">
        <v>1</v>
      </c>
      <c r="J26" s="33">
        <v>2</v>
      </c>
      <c r="K26" s="49">
        <v>4151</v>
      </c>
      <c r="L26" s="49">
        <v>143</v>
      </c>
      <c r="M26" s="34" t="e">
        <f t="shared" si="0"/>
        <v>#DIV/0!</v>
      </c>
      <c r="N26" s="35"/>
      <c r="O26" s="35">
        <v>10689</v>
      </c>
      <c r="P26" s="35">
        <v>482</v>
      </c>
      <c r="Q26" s="50"/>
      <c r="R26" s="35">
        <f t="shared" si="1"/>
        <v>10689</v>
      </c>
      <c r="S26" s="48"/>
      <c r="T26" s="37">
        <f t="shared" si="2"/>
        <v>482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54</v>
      </c>
      <c r="G27" s="31" t="s">
        <v>44</v>
      </c>
      <c r="H27" s="31" t="s">
        <v>34</v>
      </c>
      <c r="I27" s="33">
        <v>4</v>
      </c>
      <c r="J27" s="33">
        <v>4</v>
      </c>
      <c r="K27" s="49">
        <v>3717</v>
      </c>
      <c r="L27" s="49">
        <v>125</v>
      </c>
      <c r="M27" s="34">
        <f t="shared" si="0"/>
        <v>-0.037672610269473106</v>
      </c>
      <c r="N27" s="35">
        <v>7459</v>
      </c>
      <c r="O27" s="35">
        <v>7178</v>
      </c>
      <c r="P27" s="35">
        <v>293</v>
      </c>
      <c r="Q27" s="50">
        <v>44939</v>
      </c>
      <c r="R27" s="35">
        <f t="shared" si="1"/>
        <v>52117</v>
      </c>
      <c r="S27" s="48">
        <v>1741</v>
      </c>
      <c r="T27" s="37">
        <f t="shared" si="2"/>
        <v>2034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47</v>
      </c>
      <c r="G28" s="31" t="s">
        <v>38</v>
      </c>
      <c r="H28" s="31" t="s">
        <v>42</v>
      </c>
      <c r="I28" s="33">
        <v>10</v>
      </c>
      <c r="J28" s="33">
        <v>1</v>
      </c>
      <c r="K28" s="49">
        <v>4957</v>
      </c>
      <c r="L28" s="49">
        <v>119</v>
      </c>
      <c r="M28" s="34">
        <f t="shared" si="0"/>
        <v>-0.5374968856407275</v>
      </c>
      <c r="N28" s="35">
        <v>12041</v>
      </c>
      <c r="O28" s="35">
        <v>5569</v>
      </c>
      <c r="P28" s="35">
        <v>197</v>
      </c>
      <c r="Q28" s="50">
        <v>650532</v>
      </c>
      <c r="R28" s="35">
        <f t="shared" si="1"/>
        <v>656101</v>
      </c>
      <c r="S28" s="48">
        <v>18405</v>
      </c>
      <c r="T28" s="37">
        <f t="shared" si="2"/>
        <v>18602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1"/>
      <c r="E29" s="42"/>
      <c r="F29" s="42"/>
      <c r="G29" s="42"/>
      <c r="H29" s="42"/>
      <c r="I29" s="42"/>
      <c r="J29" s="42"/>
      <c r="K29" s="43">
        <f>SUM(K10:K28)</f>
        <v>996961</v>
      </c>
      <c r="L29" s="43">
        <f>SUM(L10:L28)</f>
        <v>32792</v>
      </c>
      <c r="M29" s="44">
        <f t="shared" si="0"/>
        <v>0.1838592947983737</v>
      </c>
      <c r="N29" s="43">
        <f>SUM(N10:N28)</f>
        <v>1616597.52</v>
      </c>
      <c r="O29" s="43">
        <f aca="true" t="shared" si="3" ref="O29:T29">SUM(O10:O28)</f>
        <v>1913824</v>
      </c>
      <c r="P29" s="43">
        <f t="shared" si="3"/>
        <v>73945</v>
      </c>
      <c r="Q29" s="43">
        <f t="shared" si="3"/>
        <v>9836884.879999999</v>
      </c>
      <c r="R29" s="43">
        <f t="shared" si="3"/>
        <v>11750708.88</v>
      </c>
      <c r="S29" s="43">
        <f t="shared" si="3"/>
        <v>370285</v>
      </c>
      <c r="T29" s="43">
        <f t="shared" si="3"/>
        <v>444230</v>
      </c>
      <c r="U29" s="45"/>
      <c r="V29" s="46">
        <f>SUM(V10:V19)</f>
        <v>0</v>
      </c>
    </row>
    <row r="32" spans="15:16" ht="12.75">
      <c r="O32" s="54"/>
      <c r="P32" s="53"/>
    </row>
    <row r="35" spans="16:256" s="3" customFormat="1" ht="12.75">
      <c r="P35" s="46"/>
      <c r="Q35" s="46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2011-01-07T12:55:33Z</cp:lastPrinted>
  <dcterms:created xsi:type="dcterms:W3CDTF">2010-01-07T12:33:24Z</dcterms:created>
  <dcterms:modified xsi:type="dcterms:W3CDTF">2011-01-20T12:09:41Z</dcterms:modified>
  <cp:category/>
  <cp:version/>
  <cp:contentType/>
  <cp:contentStatus/>
</cp:coreProperties>
</file>