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17340" windowHeight="4830" activeTab="0"/>
  </bookViews>
  <sheets>
    <sheet name="Week 11" sheetId="1" r:id="rId1"/>
    <sheet name="Week 10" sheetId="2" r:id="rId2"/>
    <sheet name="Week 9" sheetId="3" r:id="rId3"/>
    <sheet name="Week 8" sheetId="4" r:id="rId4"/>
    <sheet name="Week 7" sheetId="5" r:id="rId5"/>
    <sheet name="Week 6" sheetId="6" r:id="rId6"/>
    <sheet name="Week 5" sheetId="7" r:id="rId7"/>
    <sheet name="Week 4" sheetId="8" r:id="rId8"/>
    <sheet name="Week 3" sheetId="9" r:id="rId9"/>
    <sheet name="Week 2" sheetId="10" r:id="rId10"/>
    <sheet name="Week 1" sheetId="11" r:id="rId11"/>
    <sheet name="Sheet2" sheetId="12" r:id="rId12"/>
    <sheet name="Sheet3" sheetId="13" r:id="rId13"/>
  </sheets>
  <definedNames/>
  <calcPr fullCalcOnLoad="1"/>
</workbook>
</file>

<file path=xl/sharedStrings.xml><?xml version="1.0" encoding="utf-8"?>
<sst xmlns="http://schemas.openxmlformats.org/spreadsheetml/2006/main" count="1400" uniqueCount="127">
  <si>
    <t>2011.</t>
  </si>
  <si>
    <t>WEEKEND OF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</si>
  <si>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</si>
  <si>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</si>
  <si>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</si>
  <si>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</si>
  <si>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</si>
  <si>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</si>
  <si>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</si>
  <si>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</si>
  <si>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</si>
  <si>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</si>
  <si>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</si>
  <si>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</si>
  <si>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</si>
  <si>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</si>
  <si>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</si>
  <si>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</si>
  <si>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</si>
  <si>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</si>
  <si>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</si>
  <si>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</si>
  <si>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</si>
  <si>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</si>
  <si>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</si>
  <si>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</si>
  <si>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</si>
  <si>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</si>
  <si>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</si>
  <si>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</si>
  <si>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</si>
  <si>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</si>
  <si>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</si>
  <si>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</si>
  <si>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new</t>
  </si>
  <si>
    <t>SHERLOCK HOLMES 2: A GAME OF SHADOWS</t>
  </si>
  <si>
    <t>WB</t>
  </si>
  <si>
    <t>Blitz</t>
  </si>
  <si>
    <t>ALVIN &amp; THE CHIPMUNKS: CHIP-WRECKED</t>
  </si>
  <si>
    <t>FOX</t>
  </si>
  <si>
    <t>MISSION IMPOSSIBLE: GHOST PROTOCOL</t>
  </si>
  <si>
    <t>PAR</t>
  </si>
  <si>
    <t>PUSS IN BOOTS</t>
  </si>
  <si>
    <t>PARADA</t>
  </si>
  <si>
    <t>IND</t>
  </si>
  <si>
    <t>Duplicato</t>
  </si>
  <si>
    <t>NEW YEAR'S EVE</t>
  </si>
  <si>
    <t>TWILIGHT SAGA: BREAKING DAWN PT1</t>
  </si>
  <si>
    <t>IMMORTALS</t>
  </si>
  <si>
    <t>ARTHUR CHRISTMAS 3D</t>
  </si>
  <si>
    <t>SONY</t>
  </si>
  <si>
    <t>CF</t>
  </si>
  <si>
    <t>TOWER HEIST</t>
  </si>
  <si>
    <t>UNI</t>
  </si>
  <si>
    <t>KOKO I DUHOVI</t>
  </si>
  <si>
    <t xml:space="preserve">LOC </t>
  </si>
  <si>
    <t>THREE MUSKETEERS, THE</t>
  </si>
  <si>
    <t>HELP, THE</t>
  </si>
  <si>
    <t>WDI</t>
  </si>
  <si>
    <t>MONEYBALL</t>
  </si>
  <si>
    <t>TEXAS KILLING FIELDS</t>
  </si>
  <si>
    <t>Discovery</t>
  </si>
  <si>
    <t>Dec,29-Jan,01</t>
  </si>
  <si>
    <t>Dec,29-Jan,04</t>
  </si>
  <si>
    <t>GIRL WITH THE DRAGON TATTOO, THE</t>
  </si>
  <si>
    <t>DARKEST HOUR, THE</t>
  </si>
  <si>
    <t>LITTLE BIT OF HEAVEN</t>
  </si>
  <si>
    <t>FOOD INC.</t>
  </si>
  <si>
    <t>Jan,05-Jan,08</t>
  </si>
  <si>
    <t>Jan,05-Jan,11</t>
  </si>
  <si>
    <t>JACK AND JILL</t>
  </si>
  <si>
    <t>MONSTER IN PARIS</t>
  </si>
  <si>
    <t>CATCH.44</t>
  </si>
  <si>
    <t>WARRIOR'S WAY</t>
  </si>
  <si>
    <t>Jan,12-Jan,15</t>
  </si>
  <si>
    <t>DOUBLE, THE</t>
  </si>
  <si>
    <t>7 SEX7</t>
  </si>
  <si>
    <t>INBETWEENERS, THE</t>
  </si>
  <si>
    <t>WAR HORSE</t>
  </si>
  <si>
    <t>LIVING LUMINARIES</t>
  </si>
  <si>
    <t>Jan,15-Jan,18</t>
  </si>
  <si>
    <t>Jan,19-Jan,22</t>
  </si>
  <si>
    <t>Jan,19-Jan,25</t>
  </si>
  <si>
    <t>UNDERWORLD 4 (3D)</t>
  </si>
  <si>
    <t>SHANGHAI</t>
  </si>
  <si>
    <t>Jan,26-Jan,29</t>
  </si>
  <si>
    <t>Jan,26-Feb,01</t>
  </si>
  <si>
    <t>MAN ON A LEDGE</t>
  </si>
  <si>
    <t>MUPPETS, THE</t>
  </si>
  <si>
    <t>IDES OF MARCH, THE</t>
  </si>
  <si>
    <t>LET'S MAKE MONEY</t>
  </si>
  <si>
    <t>Feb,02-Feb,05</t>
  </si>
  <si>
    <t>Feb,02-Feb,08</t>
  </si>
  <si>
    <t>TINKER TAYLOR SOLDIER SPY</t>
  </si>
  <si>
    <t>CHRONICLE</t>
  </si>
  <si>
    <t>LEA I DARIJA</t>
  </si>
  <si>
    <t>Feb,09-Feb,12</t>
  </si>
  <si>
    <t>Feb,09-Feb,15</t>
  </si>
  <si>
    <t>JOURNEY 2: THE MYSTERIOUS ISLAND</t>
  </si>
  <si>
    <t>STAR WARS: EPISODE 1 - PHANTOM MENACE</t>
  </si>
  <si>
    <t>VOW, THE</t>
  </si>
  <si>
    <t>SAFE HOUSE</t>
  </si>
  <si>
    <t>OUR DAILY BREAD</t>
  </si>
  <si>
    <t>Feb,16-Feb,19</t>
  </si>
  <si>
    <t>Feb,16-Feb,22</t>
  </si>
  <si>
    <t>IN THE LAND OF BLOOD AND HONEY</t>
  </si>
  <si>
    <t>GHOST RIDER: SPIRIT OF VENGEANCE 3D</t>
  </si>
  <si>
    <t>PA-DORA</t>
  </si>
  <si>
    <t>PERFECT SENSE</t>
  </si>
  <si>
    <t>Feb,23-Feb,26</t>
  </si>
  <si>
    <t>Feb,23-Feb,29</t>
  </si>
  <si>
    <t>THIS MEANS WAR</t>
  </si>
  <si>
    <t>DESCENDANTS, THE</t>
  </si>
  <si>
    <t>LADY, THE</t>
  </si>
  <si>
    <t>IN THE BEGINNING THERE WAS LIGHT</t>
  </si>
  <si>
    <t>Mar,01-Mar,04</t>
  </si>
  <si>
    <t>Mar,01-Mar,07</t>
  </si>
  <si>
    <t>LJUDOŽDER VEGETARIJANAC</t>
  </si>
  <si>
    <t>ARTIST, THE</t>
  </si>
  <si>
    <t>DANGEROUS METHOD, A</t>
  </si>
  <si>
    <t>Mar,08-Mar,11</t>
  </si>
  <si>
    <t>Mar,08-Mar,14</t>
  </si>
  <si>
    <t>JOHN CARTER</t>
  </si>
  <si>
    <t>GREY, THE</t>
  </si>
  <si>
    <t>IRON LADY</t>
  </si>
  <si>
    <t>WE BOUGHT A ZOO</t>
  </si>
  <si>
    <t>GREATEST MOVIE EVER SOLD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</si>
</sst>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&quot;, &quot;mmm\ 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3" fillId="0" borderId="0" xfId="55" applyFont="1" applyBorder="1">
      <alignment/>
      <protection/>
    </xf>
    <xf numFmtId="0" fontId="2" fillId="0" borderId="0" xfId="0" applyFont="1" applyAlignment="1">
      <alignment/>
    </xf>
    <xf numFmtId="0" fontId="3" fillId="0" borderId="10" xfId="55" applyFont="1" applyBorder="1">
      <alignment/>
      <protection/>
    </xf>
    <xf numFmtId="0" fontId="3" fillId="0" borderId="11" xfId="55" applyFont="1" applyBorder="1">
      <alignment/>
      <protection/>
    </xf>
    <xf numFmtId="0" fontId="3" fillId="0" borderId="12" xfId="55" applyFont="1" applyBorder="1">
      <alignment/>
      <protection/>
    </xf>
    <xf numFmtId="0" fontId="4" fillId="0" borderId="12" xfId="55" applyFont="1" applyBorder="1">
      <alignment/>
      <protection/>
    </xf>
    <xf numFmtId="0" fontId="3" fillId="0" borderId="13" xfId="55" applyFont="1" applyBorder="1">
      <alignment/>
      <protection/>
    </xf>
    <xf numFmtId="0" fontId="3" fillId="0" borderId="14" xfId="55" applyFont="1" applyBorder="1">
      <alignment/>
      <protection/>
    </xf>
    <xf numFmtId="2" fontId="3" fillId="0" borderId="10" xfId="55" applyNumberFormat="1" applyFont="1" applyBorder="1" applyAlignment="1">
      <alignment horizontal="center"/>
      <protection/>
    </xf>
    <xf numFmtId="0" fontId="3" fillId="0" borderId="15" xfId="55" applyFont="1" applyBorder="1">
      <alignment/>
      <protection/>
    </xf>
    <xf numFmtId="0" fontId="5" fillId="0" borderId="0" xfId="55" applyFont="1">
      <alignment/>
      <protection/>
    </xf>
    <xf numFmtId="0" fontId="6" fillId="0" borderId="0" xfId="55" applyFont="1">
      <alignment/>
      <protection/>
    </xf>
    <xf numFmtId="0" fontId="3" fillId="0" borderId="16" xfId="55" applyFont="1" applyBorder="1">
      <alignment/>
      <protection/>
    </xf>
    <xf numFmtId="0" fontId="3" fillId="0" borderId="17" xfId="55" applyFont="1" applyBorder="1">
      <alignment/>
      <protection/>
    </xf>
    <xf numFmtId="0" fontId="4" fillId="0" borderId="18" xfId="55" applyFont="1" applyBorder="1">
      <alignment/>
      <protection/>
    </xf>
    <xf numFmtId="0" fontId="3" fillId="0" borderId="19" xfId="55" applyFont="1" applyBorder="1">
      <alignment/>
      <protection/>
    </xf>
    <xf numFmtId="2" fontId="3" fillId="0" borderId="20" xfId="55" applyNumberFormat="1" applyFont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164" fontId="4" fillId="0" borderId="0" xfId="55" applyNumberFormat="1" applyFont="1" applyAlignment="1">
      <alignment horizontal="center"/>
      <protection/>
    </xf>
    <xf numFmtId="0" fontId="8" fillId="0" borderId="0" xfId="55" applyFont="1" applyAlignment="1">
      <alignment horizontal="left"/>
      <protection/>
    </xf>
    <xf numFmtId="0" fontId="4" fillId="0" borderId="0" xfId="55" applyFont="1">
      <alignment/>
      <protection/>
    </xf>
    <xf numFmtId="0" fontId="2" fillId="0" borderId="0" xfId="55" applyFont="1">
      <alignment/>
      <protection/>
    </xf>
    <xf numFmtId="0" fontId="2" fillId="0" borderId="0" xfId="55" applyBorder="1">
      <alignment/>
      <protection/>
    </xf>
    <xf numFmtId="0" fontId="2" fillId="0" borderId="0" xfId="55" applyBorder="1" applyAlignment="1">
      <alignment horizontal="right"/>
      <protection/>
    </xf>
    <xf numFmtId="0" fontId="8" fillId="0" borderId="0" xfId="55" applyFont="1" applyBorder="1">
      <alignment/>
      <protection/>
    </xf>
    <xf numFmtId="0" fontId="4" fillId="33" borderId="21" xfId="55" applyFont="1" applyFill="1" applyBorder="1" applyAlignment="1">
      <alignment horizontal="center"/>
      <protection/>
    </xf>
    <xf numFmtId="0" fontId="4" fillId="0" borderId="21" xfId="55" applyFont="1" applyBorder="1" applyAlignment="1">
      <alignment horizontal="center"/>
      <protection/>
    </xf>
    <xf numFmtId="0" fontId="2" fillId="0" borderId="0" xfId="55" applyFill="1">
      <alignment/>
      <protection/>
    </xf>
    <xf numFmtId="0" fontId="4" fillId="34" borderId="21" xfId="55" applyFont="1" applyFill="1" applyBorder="1" applyAlignment="1">
      <alignment horizontal="center"/>
      <protection/>
    </xf>
    <xf numFmtId="0" fontId="9" fillId="0" borderId="21" xfId="55" applyFont="1" applyBorder="1" applyAlignment="1">
      <alignment horizontal="center"/>
      <protection/>
    </xf>
    <xf numFmtId="3" fontId="10" fillId="0" borderId="21" xfId="55" applyNumberFormat="1" applyFont="1" applyFill="1" applyBorder="1" applyAlignment="1">
      <alignment horizontal="right"/>
      <protection/>
    </xf>
    <xf numFmtId="10" fontId="4" fillId="0" borderId="21" xfId="55" applyNumberFormat="1" applyFont="1" applyFill="1" applyBorder="1" applyAlignment="1">
      <alignment horizontal="center"/>
      <protection/>
    </xf>
    <xf numFmtId="3" fontId="47" fillId="0" borderId="22" xfId="55" applyNumberFormat="1" applyFont="1" applyFill="1" applyBorder="1" applyAlignment="1">
      <alignment horizontal="right"/>
      <protection/>
    </xf>
    <xf numFmtId="3" fontId="47" fillId="0" borderId="21" xfId="55" applyNumberFormat="1" applyFont="1" applyBorder="1" applyAlignment="1" applyProtection="1">
      <alignment horizontal="right"/>
      <protection locked="0"/>
    </xf>
    <xf numFmtId="3" fontId="11" fillId="0" borderId="21" xfId="55" applyNumberFormat="1" applyFont="1" applyBorder="1" applyAlignment="1" applyProtection="1">
      <alignment horizontal="right"/>
      <protection locked="0"/>
    </xf>
    <xf numFmtId="3" fontId="11" fillId="0" borderId="0" xfId="55" applyNumberFormat="1" applyFont="1" applyBorder="1" applyAlignment="1" applyProtection="1">
      <alignment horizontal="right"/>
      <protection locked="0"/>
    </xf>
    <xf numFmtId="3" fontId="12" fillId="0" borderId="0" xfId="55" applyNumberFormat="1" applyFont="1" applyBorder="1" applyAlignment="1">
      <alignment horizontal="right"/>
      <protection/>
    </xf>
    <xf numFmtId="3" fontId="2" fillId="0" borderId="0" xfId="55" applyNumberFormat="1" applyFill="1">
      <alignment/>
      <protection/>
    </xf>
    <xf numFmtId="0" fontId="9" fillId="0" borderId="23" xfId="55" applyFont="1" applyBorder="1" applyAlignment="1">
      <alignment horizontal="center"/>
      <protection/>
    </xf>
    <xf numFmtId="0" fontId="4" fillId="0" borderId="22" xfId="55" applyFont="1" applyBorder="1" applyAlignment="1">
      <alignment horizontal="center"/>
      <protection/>
    </xf>
    <xf numFmtId="3" fontId="7" fillId="0" borderId="21" xfId="55" applyNumberFormat="1" applyFont="1" applyBorder="1" applyAlignment="1">
      <alignment horizontal="right"/>
      <protection/>
    </xf>
    <xf numFmtId="0" fontId="4" fillId="34" borderId="0" xfId="55" applyFont="1" applyFill="1" applyBorder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3" fontId="10" fillId="33" borderId="24" xfId="55" applyNumberFormat="1" applyFont="1" applyFill="1" applyBorder="1" applyAlignment="1">
      <alignment horizontal="right"/>
      <protection/>
    </xf>
    <xf numFmtId="10" fontId="4" fillId="0" borderId="19" xfId="55" applyNumberFormat="1" applyFont="1" applyFill="1" applyBorder="1" applyAlignment="1">
      <alignment horizontal="center"/>
      <protection/>
    </xf>
    <xf numFmtId="3" fontId="10" fillId="34" borderId="0" xfId="55" applyNumberFormat="1" applyFont="1" applyFill="1" applyBorder="1" applyAlignment="1">
      <alignment horizontal="right"/>
      <protection/>
    </xf>
    <xf numFmtId="3" fontId="10" fillId="0" borderId="0" xfId="55" applyNumberFormat="1" applyFont="1" applyFill="1" applyBorder="1" applyAlignment="1">
      <alignment horizontal="right"/>
      <protection/>
    </xf>
    <xf numFmtId="3" fontId="11" fillId="0" borderId="0" xfId="55" applyNumberFormat="1" applyFont="1" applyFill="1" applyBorder="1" applyAlignment="1">
      <alignment horizontal="right"/>
      <protection/>
    </xf>
    <xf numFmtId="3" fontId="11" fillId="0" borderId="0" xfId="44" applyNumberFormat="1" applyFont="1" applyFill="1" applyBorder="1" applyAlignment="1">
      <alignment horizontal="right"/>
    </xf>
    <xf numFmtId="0" fontId="13" fillId="0" borderId="0" xfId="55" applyFont="1" applyFill="1" applyBorder="1" applyAlignment="1">
      <alignment horizontal="left"/>
      <protection/>
    </xf>
    <xf numFmtId="3" fontId="10" fillId="0" borderId="21" xfId="55" applyNumberFormat="1" applyFont="1" applyBorder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 1-18.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tabSelected="1" zoomScalePageLayoutView="0" workbookViewId="0" topLeftCell="D4">
      <selection activeCell="W23" sqref="W23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 t="s">
        <v>0</v>
      </c>
      <c r="L2" s="6" t="s">
        <v>1</v>
      </c>
      <c r="M2" s="7"/>
      <c r="N2" s="8"/>
      <c r="O2" s="9" t="s">
        <v>120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121</v>
      </c>
      <c r="P3" s="3"/>
      <c r="Q3" s="3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11</v>
      </c>
      <c r="N4" s="22" t="s">
        <v>8</v>
      </c>
      <c r="Q4" s="22"/>
      <c r="R4" s="2" t="s">
        <v>9</v>
      </c>
      <c r="S4" s="2"/>
      <c r="T4" s="23">
        <v>40983</v>
      </c>
    </row>
    <row r="5" spans="4:19" ht="12.75">
      <c r="D5" s="2"/>
      <c r="E5" s="2" t="s">
        <v>10</v>
      </c>
      <c r="F5" s="2" t="s">
        <v>11</v>
      </c>
      <c r="G5" s="2"/>
      <c r="H5" s="2"/>
      <c r="I5" s="2"/>
      <c r="N5" s="22" t="s">
        <v>12</v>
      </c>
      <c r="Q5" s="24" t="s">
        <v>12</v>
      </c>
      <c r="S5" s="22" t="s">
        <v>13</v>
      </c>
    </row>
    <row r="6" spans="4:19" ht="12.75">
      <c r="D6" s="2"/>
      <c r="E6" s="2" t="s">
        <v>14</v>
      </c>
      <c r="F6" s="25" t="s">
        <v>15</v>
      </c>
      <c r="G6" s="2"/>
      <c r="H6" s="2"/>
      <c r="I6" s="2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30</v>
      </c>
      <c r="L9" s="30" t="s">
        <v>31</v>
      </c>
      <c r="M9" s="30" t="s">
        <v>32</v>
      </c>
      <c r="N9" s="30" t="s">
        <v>30</v>
      </c>
      <c r="O9" s="30" t="s">
        <v>30</v>
      </c>
      <c r="P9" s="30" t="s">
        <v>31</v>
      </c>
      <c r="Q9" s="30" t="s">
        <v>33</v>
      </c>
      <c r="R9" s="30" t="s">
        <v>30</v>
      </c>
      <c r="S9" s="31" t="s">
        <v>31</v>
      </c>
      <c r="T9" s="30" t="s">
        <v>31</v>
      </c>
    </row>
    <row r="10" spans="4:256" s="32" customFormat="1" ht="12.75">
      <c r="D10" s="33">
        <v>1</v>
      </c>
      <c r="E10" s="33" t="s">
        <v>34</v>
      </c>
      <c r="F10" s="31" t="s">
        <v>122</v>
      </c>
      <c r="G10" s="31" t="s">
        <v>58</v>
      </c>
      <c r="H10" s="31" t="s">
        <v>51</v>
      </c>
      <c r="I10" s="34">
        <v>1</v>
      </c>
      <c r="J10" s="34">
        <v>11</v>
      </c>
      <c r="K10" s="55">
        <v>149109</v>
      </c>
      <c r="L10" s="55">
        <v>3463</v>
      </c>
      <c r="M10" s="36" t="e">
        <f aca="true" t="shared" si="0" ref="M10:M36">O10/N10-100%</f>
        <v>#DIV/0!</v>
      </c>
      <c r="N10" s="35"/>
      <c r="O10" s="35">
        <v>199769</v>
      </c>
      <c r="P10" s="35">
        <v>4964</v>
      </c>
      <c r="Q10" s="37"/>
      <c r="R10" s="35">
        <f aca="true" t="shared" si="1" ref="R10:R35">O10+Q10</f>
        <v>199769</v>
      </c>
      <c r="S10" s="38"/>
      <c r="T10" s="39">
        <f aca="true" t="shared" si="2" ref="T10:T35">S10+P10</f>
        <v>4964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 t="s">
        <v>34</v>
      </c>
      <c r="F11" s="31" t="s">
        <v>123</v>
      </c>
      <c r="G11" s="31" t="s">
        <v>44</v>
      </c>
      <c r="H11" s="31" t="s">
        <v>45</v>
      </c>
      <c r="I11" s="34">
        <v>1</v>
      </c>
      <c r="J11" s="34">
        <v>8</v>
      </c>
      <c r="K11" s="55">
        <v>125699</v>
      </c>
      <c r="L11" s="55">
        <v>3870</v>
      </c>
      <c r="M11" s="36" t="e">
        <f t="shared" si="0"/>
        <v>#DIV/0!</v>
      </c>
      <c r="N11" s="35"/>
      <c r="O11" s="35">
        <v>198229</v>
      </c>
      <c r="P11" s="35">
        <v>6564</v>
      </c>
      <c r="Q11" s="37"/>
      <c r="R11" s="35">
        <f t="shared" si="1"/>
        <v>198229</v>
      </c>
      <c r="S11" s="38"/>
      <c r="T11" s="39">
        <f t="shared" si="2"/>
        <v>6564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1</v>
      </c>
      <c r="F12" s="31" t="s">
        <v>111</v>
      </c>
      <c r="G12" s="31" t="s">
        <v>39</v>
      </c>
      <c r="H12" s="31" t="s">
        <v>37</v>
      </c>
      <c r="I12" s="34">
        <v>3</v>
      </c>
      <c r="J12" s="34">
        <v>12</v>
      </c>
      <c r="K12" s="55">
        <v>142921</v>
      </c>
      <c r="L12" s="55">
        <v>4719</v>
      </c>
      <c r="M12" s="36">
        <f t="shared" si="0"/>
        <v>-0.30122327681533356</v>
      </c>
      <c r="N12" s="35">
        <v>260448</v>
      </c>
      <c r="O12" s="35">
        <v>181995</v>
      </c>
      <c r="P12" s="35">
        <v>6435</v>
      </c>
      <c r="Q12" s="37">
        <v>812066</v>
      </c>
      <c r="R12" s="35">
        <f t="shared" si="1"/>
        <v>994061</v>
      </c>
      <c r="S12" s="38">
        <v>26860</v>
      </c>
      <c r="T12" s="39">
        <f t="shared" si="2"/>
        <v>33295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 t="s">
        <v>34</v>
      </c>
      <c r="F13" s="31" t="s">
        <v>124</v>
      </c>
      <c r="G13" s="31" t="s">
        <v>44</v>
      </c>
      <c r="H13" s="31" t="s">
        <v>107</v>
      </c>
      <c r="I13" s="34">
        <v>1</v>
      </c>
      <c r="J13" s="34">
        <v>13</v>
      </c>
      <c r="K13" s="55">
        <v>122057</v>
      </c>
      <c r="L13" s="55">
        <v>4358</v>
      </c>
      <c r="M13" s="36" t="e">
        <f t="shared" si="0"/>
        <v>#DIV/0!</v>
      </c>
      <c r="N13" s="35"/>
      <c r="O13" s="35">
        <v>164773</v>
      </c>
      <c r="P13" s="35">
        <v>6329</v>
      </c>
      <c r="Q13" s="37"/>
      <c r="R13" s="35">
        <f t="shared" si="1"/>
        <v>164773</v>
      </c>
      <c r="S13" s="38"/>
      <c r="T13" s="39">
        <f t="shared" si="2"/>
        <v>6329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2</v>
      </c>
      <c r="F14" s="31" t="s">
        <v>43</v>
      </c>
      <c r="G14" s="31" t="s">
        <v>44</v>
      </c>
      <c r="H14" s="31" t="s">
        <v>45</v>
      </c>
      <c r="I14" s="34">
        <v>13</v>
      </c>
      <c r="J14" s="34">
        <v>14</v>
      </c>
      <c r="K14" s="35">
        <v>105950</v>
      </c>
      <c r="L14" s="35">
        <v>3554</v>
      </c>
      <c r="M14" s="36">
        <f t="shared" si="0"/>
        <v>-0.1989906657970426</v>
      </c>
      <c r="N14" s="35">
        <v>187054</v>
      </c>
      <c r="O14" s="35">
        <v>149832</v>
      </c>
      <c r="P14" s="35">
        <v>5435</v>
      </c>
      <c r="Q14" s="37">
        <v>4185766.3</v>
      </c>
      <c r="R14" s="35">
        <f t="shared" si="1"/>
        <v>4335598.3</v>
      </c>
      <c r="S14" s="38">
        <v>148055</v>
      </c>
      <c r="T14" s="39">
        <f t="shared" si="2"/>
        <v>153490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3</v>
      </c>
      <c r="F15" s="31" t="s">
        <v>98</v>
      </c>
      <c r="G15" s="31" t="s">
        <v>36</v>
      </c>
      <c r="H15" s="31" t="s">
        <v>37</v>
      </c>
      <c r="I15" s="34">
        <v>5</v>
      </c>
      <c r="J15" s="34">
        <v>12</v>
      </c>
      <c r="K15" s="35">
        <v>100638</v>
      </c>
      <c r="L15" s="35">
        <v>2887</v>
      </c>
      <c r="M15" s="36">
        <f t="shared" si="0"/>
        <v>-0.3193489974139315</v>
      </c>
      <c r="N15" s="35">
        <v>180583</v>
      </c>
      <c r="O15" s="35">
        <v>122914</v>
      </c>
      <c r="P15" s="35">
        <v>3624</v>
      </c>
      <c r="Q15" s="37">
        <v>1035056</v>
      </c>
      <c r="R15" s="35">
        <f t="shared" si="1"/>
        <v>1157970</v>
      </c>
      <c r="S15" s="38">
        <v>27451</v>
      </c>
      <c r="T15" s="39">
        <f t="shared" si="2"/>
        <v>31075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 t="s">
        <v>34</v>
      </c>
      <c r="F16" s="31" t="s">
        <v>125</v>
      </c>
      <c r="G16" s="31" t="s">
        <v>39</v>
      </c>
      <c r="H16" s="31" t="s">
        <v>37</v>
      </c>
      <c r="I16" s="34">
        <v>1</v>
      </c>
      <c r="J16" s="34">
        <v>6</v>
      </c>
      <c r="K16" s="55">
        <v>72135</v>
      </c>
      <c r="L16" s="55">
        <v>2477</v>
      </c>
      <c r="M16" s="36" t="e">
        <f t="shared" si="0"/>
        <v>#DIV/0!</v>
      </c>
      <c r="N16" s="35"/>
      <c r="O16" s="35">
        <v>91850</v>
      </c>
      <c r="P16" s="35">
        <v>3345</v>
      </c>
      <c r="Q16" s="37"/>
      <c r="R16" s="35">
        <f t="shared" si="1"/>
        <v>91850</v>
      </c>
      <c r="S16" s="38"/>
      <c r="T16" s="39">
        <f t="shared" si="2"/>
        <v>3345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6</v>
      </c>
      <c r="F17" s="31" t="s">
        <v>117</v>
      </c>
      <c r="G17" s="31" t="s">
        <v>55</v>
      </c>
      <c r="H17" s="31" t="s">
        <v>45</v>
      </c>
      <c r="I17" s="43">
        <v>2</v>
      </c>
      <c r="J17" s="34">
        <v>9</v>
      </c>
      <c r="K17" s="35">
        <v>63410</v>
      </c>
      <c r="L17" s="35">
        <v>2087</v>
      </c>
      <c r="M17" s="36">
        <f t="shared" si="0"/>
        <v>-0.08997385529255031</v>
      </c>
      <c r="N17" s="35">
        <v>99829</v>
      </c>
      <c r="O17" s="35">
        <v>90847</v>
      </c>
      <c r="P17" s="35">
        <v>3224</v>
      </c>
      <c r="Q17" s="37">
        <v>99829</v>
      </c>
      <c r="R17" s="35">
        <f t="shared" si="1"/>
        <v>190676</v>
      </c>
      <c r="S17" s="38">
        <v>3672</v>
      </c>
      <c r="T17" s="39">
        <f t="shared" si="2"/>
        <v>6896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4</v>
      </c>
      <c r="F18" s="31" t="s">
        <v>105</v>
      </c>
      <c r="G18" s="31" t="s">
        <v>44</v>
      </c>
      <c r="H18" s="31" t="s">
        <v>37</v>
      </c>
      <c r="I18" s="43">
        <v>4</v>
      </c>
      <c r="J18" s="34">
        <v>13</v>
      </c>
      <c r="K18" s="35">
        <v>68639</v>
      </c>
      <c r="L18" s="35">
        <v>2157</v>
      </c>
      <c r="M18" s="36">
        <f t="shared" si="0"/>
        <v>-0.5008385101819093</v>
      </c>
      <c r="N18" s="35">
        <v>179485</v>
      </c>
      <c r="O18" s="35">
        <v>89592</v>
      </c>
      <c r="P18" s="35">
        <v>2962</v>
      </c>
      <c r="Q18" s="37">
        <v>892956</v>
      </c>
      <c r="R18" s="35">
        <f t="shared" si="1"/>
        <v>982548</v>
      </c>
      <c r="S18" s="38">
        <v>30814</v>
      </c>
      <c r="T18" s="39">
        <f t="shared" si="2"/>
        <v>33776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5</v>
      </c>
      <c r="F19" s="31" t="s">
        <v>112</v>
      </c>
      <c r="G19" s="31" t="s">
        <v>39</v>
      </c>
      <c r="H19" s="31" t="s">
        <v>37</v>
      </c>
      <c r="I19" s="34">
        <v>3</v>
      </c>
      <c r="J19" s="34">
        <v>11</v>
      </c>
      <c r="K19" s="55">
        <v>62862</v>
      </c>
      <c r="L19" s="55">
        <v>2322</v>
      </c>
      <c r="M19" s="36">
        <f t="shared" si="0"/>
        <v>-0.3762803273060197</v>
      </c>
      <c r="N19" s="35">
        <v>139808</v>
      </c>
      <c r="O19" s="35">
        <v>87201</v>
      </c>
      <c r="P19" s="35">
        <v>3416</v>
      </c>
      <c r="Q19" s="37">
        <v>300087</v>
      </c>
      <c r="R19" s="35">
        <f t="shared" si="1"/>
        <v>387288</v>
      </c>
      <c r="S19" s="38">
        <v>11027</v>
      </c>
      <c r="T19" s="39">
        <f t="shared" si="2"/>
        <v>14443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8</v>
      </c>
      <c r="F20" s="31" t="s">
        <v>101</v>
      </c>
      <c r="G20" s="31" t="s">
        <v>53</v>
      </c>
      <c r="H20" s="31" t="s">
        <v>37</v>
      </c>
      <c r="I20" s="34">
        <v>5</v>
      </c>
      <c r="J20" s="34">
        <v>7</v>
      </c>
      <c r="K20" s="35">
        <v>44538</v>
      </c>
      <c r="L20" s="35">
        <v>1501</v>
      </c>
      <c r="M20" s="36">
        <f t="shared" si="0"/>
        <v>-0.18122571409094013</v>
      </c>
      <c r="N20" s="35">
        <v>73345</v>
      </c>
      <c r="O20" s="35">
        <v>60053</v>
      </c>
      <c r="P20" s="35">
        <v>2169</v>
      </c>
      <c r="Q20" s="37">
        <v>523871</v>
      </c>
      <c r="R20" s="35">
        <f t="shared" si="1"/>
        <v>583924</v>
      </c>
      <c r="S20" s="38">
        <v>18671</v>
      </c>
      <c r="T20" s="39">
        <f t="shared" si="2"/>
        <v>20840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7</v>
      </c>
      <c r="F21" s="31" t="s">
        <v>118</v>
      </c>
      <c r="G21" s="31" t="s">
        <v>44</v>
      </c>
      <c r="H21" s="31" t="s">
        <v>45</v>
      </c>
      <c r="I21" s="34">
        <v>2</v>
      </c>
      <c r="J21" s="34">
        <v>9</v>
      </c>
      <c r="K21" s="35">
        <v>37142</v>
      </c>
      <c r="L21" s="35">
        <v>1229</v>
      </c>
      <c r="M21" s="36">
        <f t="shared" si="0"/>
        <v>-0.4247646239080929</v>
      </c>
      <c r="N21" s="35">
        <v>88263</v>
      </c>
      <c r="O21" s="35">
        <v>50772</v>
      </c>
      <c r="P21" s="35">
        <v>1900</v>
      </c>
      <c r="Q21" s="37">
        <v>88263</v>
      </c>
      <c r="R21" s="35">
        <f t="shared" si="1"/>
        <v>139035</v>
      </c>
      <c r="S21" s="38">
        <v>3290</v>
      </c>
      <c r="T21" s="39">
        <f t="shared" si="2"/>
        <v>5190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13</v>
      </c>
      <c r="F22" s="31" t="s">
        <v>38</v>
      </c>
      <c r="G22" s="44" t="s">
        <v>39</v>
      </c>
      <c r="H22" s="31" t="s">
        <v>37</v>
      </c>
      <c r="I22" s="34">
        <v>12</v>
      </c>
      <c r="J22" s="34">
        <v>14</v>
      </c>
      <c r="K22" s="35">
        <v>34603</v>
      </c>
      <c r="L22" s="35">
        <v>1511</v>
      </c>
      <c r="M22" s="36">
        <f t="shared" si="0"/>
        <v>0.1796998306884381</v>
      </c>
      <c r="N22" s="35">
        <v>34847</v>
      </c>
      <c r="O22" s="35">
        <v>41109</v>
      </c>
      <c r="P22" s="35">
        <v>1848</v>
      </c>
      <c r="Q22" s="37">
        <v>2412524</v>
      </c>
      <c r="R22" s="35">
        <f t="shared" si="1"/>
        <v>2453633</v>
      </c>
      <c r="S22" s="38">
        <v>97141</v>
      </c>
      <c r="T22" s="39">
        <f t="shared" si="2"/>
        <v>98989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14</v>
      </c>
      <c r="F23" s="31" t="s">
        <v>42</v>
      </c>
      <c r="G23" s="44" t="s">
        <v>41</v>
      </c>
      <c r="H23" s="31" t="s">
        <v>37</v>
      </c>
      <c r="I23" s="34">
        <v>15</v>
      </c>
      <c r="J23" s="34">
        <v>10</v>
      </c>
      <c r="K23" s="35">
        <v>30874</v>
      </c>
      <c r="L23" s="35">
        <v>1172</v>
      </c>
      <c r="M23" s="36">
        <f t="shared" si="0"/>
        <v>0.13700611795907292</v>
      </c>
      <c r="N23" s="35">
        <v>33181</v>
      </c>
      <c r="O23" s="35">
        <v>37727</v>
      </c>
      <c r="P23" s="35">
        <v>1433</v>
      </c>
      <c r="Q23" s="37">
        <v>3732532.56</v>
      </c>
      <c r="R23" s="35">
        <f t="shared" si="1"/>
        <v>3770259.56</v>
      </c>
      <c r="S23" s="38">
        <v>117227</v>
      </c>
      <c r="T23" s="39">
        <f t="shared" si="2"/>
        <v>118660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10</v>
      </c>
      <c r="F24" s="31" t="s">
        <v>119</v>
      </c>
      <c r="G24" s="44" t="s">
        <v>44</v>
      </c>
      <c r="H24" s="31" t="s">
        <v>61</v>
      </c>
      <c r="I24" s="34">
        <v>2</v>
      </c>
      <c r="J24" s="34">
        <v>3</v>
      </c>
      <c r="K24" s="35">
        <v>17255</v>
      </c>
      <c r="L24" s="35">
        <v>558</v>
      </c>
      <c r="M24" s="36">
        <f t="shared" si="0"/>
        <v>-0.4303264604810997</v>
      </c>
      <c r="N24" s="35">
        <v>46560</v>
      </c>
      <c r="O24" s="35">
        <v>26524</v>
      </c>
      <c r="P24" s="35">
        <v>969</v>
      </c>
      <c r="Q24" s="37">
        <v>46560</v>
      </c>
      <c r="R24" s="35">
        <f t="shared" si="1"/>
        <v>73084</v>
      </c>
      <c r="S24" s="38">
        <v>1677</v>
      </c>
      <c r="T24" s="39">
        <f t="shared" si="2"/>
        <v>2646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9</v>
      </c>
      <c r="F25" s="31" t="s">
        <v>99</v>
      </c>
      <c r="G25" s="44" t="s">
        <v>39</v>
      </c>
      <c r="H25" s="31" t="s">
        <v>37</v>
      </c>
      <c r="I25" s="34">
        <v>5</v>
      </c>
      <c r="J25" s="34">
        <v>7</v>
      </c>
      <c r="K25" s="35">
        <v>20027</v>
      </c>
      <c r="L25" s="35">
        <v>514</v>
      </c>
      <c r="M25" s="36">
        <f t="shared" si="0"/>
        <v>-0.5033870301528294</v>
      </c>
      <c r="N25" s="35">
        <v>48420</v>
      </c>
      <c r="O25" s="35">
        <v>24046</v>
      </c>
      <c r="P25" s="35">
        <v>626</v>
      </c>
      <c r="Q25" s="37">
        <v>491770</v>
      </c>
      <c r="R25" s="35">
        <f t="shared" si="1"/>
        <v>515816</v>
      </c>
      <c r="S25" s="38">
        <v>12419</v>
      </c>
      <c r="T25" s="39">
        <f t="shared" si="2"/>
        <v>13045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11</v>
      </c>
      <c r="F26" s="31" t="s">
        <v>93</v>
      </c>
      <c r="G26" s="44" t="s">
        <v>44</v>
      </c>
      <c r="H26" s="31" t="s">
        <v>37</v>
      </c>
      <c r="I26" s="34">
        <v>6</v>
      </c>
      <c r="J26" s="34">
        <v>5</v>
      </c>
      <c r="K26" s="55">
        <v>15630</v>
      </c>
      <c r="L26" s="55">
        <v>525</v>
      </c>
      <c r="M26" s="36">
        <f t="shared" si="0"/>
        <v>-0.5279330868428171</v>
      </c>
      <c r="N26" s="35">
        <v>44356</v>
      </c>
      <c r="O26" s="35">
        <v>20939</v>
      </c>
      <c r="P26" s="35">
        <v>747</v>
      </c>
      <c r="Q26" s="37">
        <v>386685</v>
      </c>
      <c r="R26" s="35">
        <f t="shared" si="1"/>
        <v>407624</v>
      </c>
      <c r="S26" s="38">
        <v>13332</v>
      </c>
      <c r="T26" s="39">
        <f t="shared" si="2"/>
        <v>14079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17</v>
      </c>
      <c r="F27" s="31" t="s">
        <v>95</v>
      </c>
      <c r="G27" s="44" t="s">
        <v>55</v>
      </c>
      <c r="H27" s="31" t="s">
        <v>45</v>
      </c>
      <c r="I27" s="34">
        <v>6</v>
      </c>
      <c r="J27" s="34">
        <v>8</v>
      </c>
      <c r="K27" s="55">
        <v>7269</v>
      </c>
      <c r="L27" s="55">
        <v>296</v>
      </c>
      <c r="M27" s="36">
        <f t="shared" si="0"/>
        <v>-0.13441615909209226</v>
      </c>
      <c r="N27" s="35">
        <v>19209</v>
      </c>
      <c r="O27" s="35">
        <v>16627</v>
      </c>
      <c r="P27" s="35">
        <v>760</v>
      </c>
      <c r="Q27" s="37">
        <v>176963</v>
      </c>
      <c r="R27" s="35">
        <f t="shared" si="1"/>
        <v>193590</v>
      </c>
      <c r="S27" s="38">
        <v>7075</v>
      </c>
      <c r="T27" s="39">
        <f t="shared" si="2"/>
        <v>7835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15</v>
      </c>
      <c r="F28" s="31" t="s">
        <v>71</v>
      </c>
      <c r="G28" s="44" t="s">
        <v>44</v>
      </c>
      <c r="H28" s="31" t="s">
        <v>37</v>
      </c>
      <c r="I28" s="34">
        <v>10</v>
      </c>
      <c r="J28" s="34">
        <v>9</v>
      </c>
      <c r="K28" s="55">
        <v>12090</v>
      </c>
      <c r="L28" s="55">
        <v>508</v>
      </c>
      <c r="M28" s="36">
        <f t="shared" si="0"/>
        <v>-0.5358219852077579</v>
      </c>
      <c r="N28" s="35">
        <v>31503</v>
      </c>
      <c r="O28" s="35">
        <v>14623</v>
      </c>
      <c r="P28" s="35">
        <v>624</v>
      </c>
      <c r="Q28" s="37">
        <v>409361</v>
      </c>
      <c r="R28" s="35">
        <f t="shared" si="1"/>
        <v>423984</v>
      </c>
      <c r="S28" s="38">
        <v>17277</v>
      </c>
      <c r="T28" s="39">
        <f t="shared" si="2"/>
        <v>17901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12</v>
      </c>
      <c r="F29" s="31" t="s">
        <v>106</v>
      </c>
      <c r="G29" s="44" t="s">
        <v>44</v>
      </c>
      <c r="H29" s="31" t="s">
        <v>107</v>
      </c>
      <c r="I29" s="34">
        <v>4</v>
      </c>
      <c r="J29" s="34">
        <v>6</v>
      </c>
      <c r="K29" s="35">
        <v>11492</v>
      </c>
      <c r="L29" s="35">
        <v>313</v>
      </c>
      <c r="M29" s="36">
        <f t="shared" si="0"/>
        <v>-0.6423477374947195</v>
      </c>
      <c r="N29" s="35">
        <v>40243</v>
      </c>
      <c r="O29" s="35">
        <v>14393</v>
      </c>
      <c r="P29" s="35">
        <v>400</v>
      </c>
      <c r="Q29" s="37">
        <v>261646</v>
      </c>
      <c r="R29" s="35">
        <f t="shared" si="1"/>
        <v>276039</v>
      </c>
      <c r="S29" s="38">
        <v>6836</v>
      </c>
      <c r="T29" s="39">
        <f t="shared" si="2"/>
        <v>7236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20</v>
      </c>
      <c r="F30" s="31" t="s">
        <v>64</v>
      </c>
      <c r="G30" s="44" t="s">
        <v>50</v>
      </c>
      <c r="H30" s="31" t="s">
        <v>51</v>
      </c>
      <c r="I30" s="34">
        <v>11</v>
      </c>
      <c r="J30" s="34">
        <v>5</v>
      </c>
      <c r="K30" s="55">
        <v>7695</v>
      </c>
      <c r="L30" s="55">
        <v>261</v>
      </c>
      <c r="M30" s="36">
        <f t="shared" si="0"/>
        <v>-0.24283636363636363</v>
      </c>
      <c r="N30" s="35">
        <v>13750</v>
      </c>
      <c r="O30" s="35">
        <v>10411</v>
      </c>
      <c r="P30" s="35">
        <v>372</v>
      </c>
      <c r="Q30" s="37">
        <v>1940147</v>
      </c>
      <c r="R30" s="35">
        <f t="shared" si="1"/>
        <v>1950558</v>
      </c>
      <c r="S30" s="38">
        <v>67600</v>
      </c>
      <c r="T30" s="39">
        <f t="shared" si="2"/>
        <v>67972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22</v>
      </c>
      <c r="F31" s="31" t="s">
        <v>88</v>
      </c>
      <c r="G31" s="44" t="s">
        <v>58</v>
      </c>
      <c r="H31" s="31" t="s">
        <v>51</v>
      </c>
      <c r="I31" s="34">
        <v>7</v>
      </c>
      <c r="J31" s="34">
        <v>7</v>
      </c>
      <c r="K31" s="55">
        <v>7802</v>
      </c>
      <c r="L31" s="55">
        <v>366</v>
      </c>
      <c r="M31" s="36">
        <f t="shared" si="0"/>
        <v>0.1447473937449879</v>
      </c>
      <c r="N31" s="35">
        <v>7482</v>
      </c>
      <c r="O31" s="35">
        <v>8565</v>
      </c>
      <c r="P31" s="35">
        <v>404</v>
      </c>
      <c r="Q31" s="37">
        <v>210185</v>
      </c>
      <c r="R31" s="35">
        <f t="shared" si="1"/>
        <v>218750</v>
      </c>
      <c r="S31" s="38">
        <v>8684</v>
      </c>
      <c r="T31" s="39">
        <f t="shared" si="2"/>
        <v>9088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19</v>
      </c>
      <c r="F32" s="31" t="s">
        <v>89</v>
      </c>
      <c r="G32" s="44" t="s">
        <v>44</v>
      </c>
      <c r="H32" s="31" t="s">
        <v>61</v>
      </c>
      <c r="I32" s="34">
        <v>7</v>
      </c>
      <c r="J32" s="34">
        <v>3</v>
      </c>
      <c r="K32" s="55">
        <v>4724</v>
      </c>
      <c r="L32" s="55">
        <v>153</v>
      </c>
      <c r="M32" s="36">
        <f t="shared" si="0"/>
        <v>-0.5923397571437201</v>
      </c>
      <c r="N32" s="35">
        <v>16553</v>
      </c>
      <c r="O32" s="35">
        <v>6748</v>
      </c>
      <c r="P32" s="35">
        <v>245</v>
      </c>
      <c r="Q32" s="37">
        <v>225205</v>
      </c>
      <c r="R32" s="35">
        <f t="shared" si="1"/>
        <v>231953</v>
      </c>
      <c r="S32" s="38">
        <v>8324</v>
      </c>
      <c r="T32" s="39">
        <f t="shared" si="2"/>
        <v>8569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>
        <v>18</v>
      </c>
      <c r="F33" s="31" t="s">
        <v>94</v>
      </c>
      <c r="G33" s="44" t="s">
        <v>39</v>
      </c>
      <c r="H33" s="31" t="s">
        <v>37</v>
      </c>
      <c r="I33" s="34">
        <v>6</v>
      </c>
      <c r="J33" s="34">
        <v>5</v>
      </c>
      <c r="K33" s="55">
        <v>5157</v>
      </c>
      <c r="L33" s="55">
        <v>171</v>
      </c>
      <c r="M33" s="36">
        <f t="shared" si="0"/>
        <v>-0.617170038397616</v>
      </c>
      <c r="N33" s="35">
        <v>17449</v>
      </c>
      <c r="O33" s="35">
        <v>6680</v>
      </c>
      <c r="P33" s="35">
        <v>242</v>
      </c>
      <c r="Q33" s="37">
        <v>253933</v>
      </c>
      <c r="R33" s="35">
        <f t="shared" si="1"/>
        <v>260613</v>
      </c>
      <c r="S33" s="38">
        <v>9402</v>
      </c>
      <c r="T33" s="39">
        <f t="shared" si="2"/>
        <v>9644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32" customFormat="1" ht="12.75">
      <c r="D34" s="33">
        <v>25</v>
      </c>
      <c r="E34" s="33">
        <v>16</v>
      </c>
      <c r="F34" s="31" t="s">
        <v>100</v>
      </c>
      <c r="G34" s="44" t="s">
        <v>50</v>
      </c>
      <c r="H34" s="31" t="s">
        <v>51</v>
      </c>
      <c r="I34" s="34">
        <v>5</v>
      </c>
      <c r="J34" s="34">
        <v>4</v>
      </c>
      <c r="K34" s="35">
        <v>3585</v>
      </c>
      <c r="L34" s="35">
        <v>182</v>
      </c>
      <c r="M34" s="36">
        <f t="shared" si="0"/>
        <v>-0.7511010444192777</v>
      </c>
      <c r="N34" s="35">
        <v>23841</v>
      </c>
      <c r="O34" s="35">
        <v>5934</v>
      </c>
      <c r="P34" s="35">
        <v>294</v>
      </c>
      <c r="Q34" s="37">
        <v>521711</v>
      </c>
      <c r="R34" s="35">
        <f t="shared" si="1"/>
        <v>527645</v>
      </c>
      <c r="S34" s="38">
        <v>19337</v>
      </c>
      <c r="T34" s="39">
        <f t="shared" si="2"/>
        <v>19631</v>
      </c>
      <c r="U34" s="22"/>
      <c r="V34" s="40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32" customFormat="1" ht="12.75">
      <c r="D35" s="33">
        <v>26</v>
      </c>
      <c r="E35" s="33" t="s">
        <v>34</v>
      </c>
      <c r="F35" s="31" t="s">
        <v>126</v>
      </c>
      <c r="G35" s="44" t="s">
        <v>44</v>
      </c>
      <c r="H35" s="31" t="s">
        <v>61</v>
      </c>
      <c r="I35" s="34">
        <v>1</v>
      </c>
      <c r="J35" s="34">
        <v>3</v>
      </c>
      <c r="K35" s="55">
        <v>2145</v>
      </c>
      <c r="L35" s="55">
        <v>105</v>
      </c>
      <c r="M35" s="36" t="e">
        <f t="shared" si="0"/>
        <v>#DIV/0!</v>
      </c>
      <c r="N35" s="35"/>
      <c r="O35" s="35">
        <v>2505</v>
      </c>
      <c r="P35" s="35">
        <v>125</v>
      </c>
      <c r="Q35" s="37"/>
      <c r="R35" s="35">
        <f t="shared" si="1"/>
        <v>2505</v>
      </c>
      <c r="S35" s="38"/>
      <c r="T35" s="39">
        <f t="shared" si="2"/>
        <v>125</v>
      </c>
      <c r="U35" s="22"/>
      <c r="V35" s="40"/>
      <c r="W35" s="41"/>
      <c r="X35" s="42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6"/>
      <c r="E36" s="47"/>
      <c r="F36" s="47"/>
      <c r="G36" s="47"/>
      <c r="H36" s="47"/>
      <c r="I36" s="47"/>
      <c r="J36" s="47"/>
      <c r="K36" s="48">
        <f>SUM(K10:K35)</f>
        <v>1275448</v>
      </c>
      <c r="L36" s="48">
        <f>SUM(L10:L35)</f>
        <v>41259</v>
      </c>
      <c r="M36" s="49">
        <f t="shared" si="0"/>
        <v>0.0872829494726104</v>
      </c>
      <c r="N36" s="48">
        <f>SUM(N10:N35)</f>
        <v>1586209</v>
      </c>
      <c r="O36" s="48">
        <f aca="true" t="shared" si="3" ref="O36:T36">SUM(O10:O35)</f>
        <v>1724658</v>
      </c>
      <c r="P36" s="48">
        <f t="shared" si="3"/>
        <v>59456</v>
      </c>
      <c r="Q36" s="48">
        <f t="shared" si="3"/>
        <v>19007116.86</v>
      </c>
      <c r="R36" s="48">
        <f t="shared" si="3"/>
        <v>20731774.86</v>
      </c>
      <c r="S36" s="48">
        <f t="shared" si="3"/>
        <v>656171</v>
      </c>
      <c r="T36" s="48">
        <f t="shared" si="3"/>
        <v>715627</v>
      </c>
      <c r="U36" s="50"/>
      <c r="V36" s="51"/>
    </row>
    <row r="39" spans="15:16" ht="12.75">
      <c r="O39" s="52"/>
      <c r="P39" s="53"/>
    </row>
    <row r="40" ht="12.75">
      <c r="F40" s="54"/>
    </row>
    <row r="42" spans="16:256" s="1" customFormat="1" ht="12.75">
      <c r="P42" s="51"/>
      <c r="Q42" s="51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8"/>
  <sheetViews>
    <sheetView zoomScalePageLayoutView="0" workbookViewId="0" topLeftCell="D1">
      <selection activeCell="T30" sqref="T30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 t="s">
        <v>0</v>
      </c>
      <c r="L2" s="6" t="s">
        <v>1</v>
      </c>
      <c r="M2" s="7"/>
      <c r="N2" s="8"/>
      <c r="O2" s="9" t="s">
        <v>68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69</v>
      </c>
      <c r="P3" s="3"/>
      <c r="Q3" s="3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2</v>
      </c>
      <c r="N4" s="22" t="s">
        <v>8</v>
      </c>
      <c r="Q4" s="22"/>
      <c r="R4" s="2" t="s">
        <v>9</v>
      </c>
      <c r="S4" s="2"/>
      <c r="T4" s="23">
        <v>40920</v>
      </c>
    </row>
    <row r="5" spans="4:19" ht="12.75">
      <c r="D5" s="2"/>
      <c r="E5" s="2" t="s">
        <v>10</v>
      </c>
      <c r="F5" s="2" t="s">
        <v>11</v>
      </c>
      <c r="G5" s="2"/>
      <c r="H5" s="2"/>
      <c r="I5" s="2"/>
      <c r="N5" s="22" t="s">
        <v>12</v>
      </c>
      <c r="Q5" s="24" t="s">
        <v>12</v>
      </c>
      <c r="S5" s="22" t="s">
        <v>13</v>
      </c>
    </row>
    <row r="6" spans="4:19" ht="12.75">
      <c r="D6" s="2"/>
      <c r="E6" s="2" t="s">
        <v>14</v>
      </c>
      <c r="F6" s="25" t="s">
        <v>15</v>
      </c>
      <c r="G6" s="2"/>
      <c r="H6" s="2"/>
      <c r="I6" s="2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30</v>
      </c>
      <c r="L9" s="30" t="s">
        <v>31</v>
      </c>
      <c r="M9" s="30" t="s">
        <v>32</v>
      </c>
      <c r="N9" s="30" t="s">
        <v>30</v>
      </c>
      <c r="O9" s="30" t="s">
        <v>30</v>
      </c>
      <c r="P9" s="30" t="s">
        <v>31</v>
      </c>
      <c r="Q9" s="30" t="s">
        <v>33</v>
      </c>
      <c r="R9" s="30" t="s">
        <v>30</v>
      </c>
      <c r="S9" s="31" t="s">
        <v>31</v>
      </c>
      <c r="T9" s="30" t="s">
        <v>31</v>
      </c>
    </row>
    <row r="10" spans="4:256" s="32" customFormat="1" ht="12.75">
      <c r="D10" s="33">
        <v>1</v>
      </c>
      <c r="E10" s="33">
        <v>1</v>
      </c>
      <c r="F10" s="31" t="s">
        <v>35</v>
      </c>
      <c r="G10" s="31" t="s">
        <v>36</v>
      </c>
      <c r="H10" s="31" t="s">
        <v>37</v>
      </c>
      <c r="I10" s="34">
        <v>3</v>
      </c>
      <c r="J10" s="34">
        <v>14</v>
      </c>
      <c r="K10" s="35">
        <v>520076</v>
      </c>
      <c r="L10" s="35">
        <v>15824</v>
      </c>
      <c r="M10" s="36">
        <f aca="true" t="shared" si="0" ref="M10:M32">O10/N10-100%</f>
        <v>-0.07979492919671805</v>
      </c>
      <c r="N10" s="35">
        <v>757592</v>
      </c>
      <c r="O10" s="35">
        <v>697140</v>
      </c>
      <c r="P10" s="35">
        <v>22618</v>
      </c>
      <c r="Q10" s="37">
        <v>1661005</v>
      </c>
      <c r="R10" s="35">
        <f aca="true" t="shared" si="1" ref="R10:R31">O10+Q10</f>
        <v>2358145</v>
      </c>
      <c r="S10" s="38">
        <v>56153</v>
      </c>
      <c r="T10" s="39">
        <f aca="true" t="shared" si="2" ref="T10:T31">S10+P10</f>
        <v>78771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3</v>
      </c>
      <c r="F11" s="31" t="s">
        <v>64</v>
      </c>
      <c r="G11" s="31" t="s">
        <v>50</v>
      </c>
      <c r="H11" s="31" t="s">
        <v>51</v>
      </c>
      <c r="I11" s="34">
        <v>2</v>
      </c>
      <c r="J11" s="34">
        <v>18</v>
      </c>
      <c r="K11" s="45">
        <v>408092</v>
      </c>
      <c r="L11" s="45">
        <v>13337</v>
      </c>
      <c r="M11" s="36">
        <f t="shared" si="0"/>
        <v>-0.030904451375106334</v>
      </c>
      <c r="N11" s="35">
        <v>578428</v>
      </c>
      <c r="O11" s="35">
        <v>560552</v>
      </c>
      <c r="P11" s="35">
        <v>19244</v>
      </c>
      <c r="Q11" s="37">
        <v>578428</v>
      </c>
      <c r="R11" s="35">
        <f t="shared" si="1"/>
        <v>1138980</v>
      </c>
      <c r="S11" s="38">
        <v>20695</v>
      </c>
      <c r="T11" s="39">
        <f t="shared" si="2"/>
        <v>39939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31" t="s">
        <v>38</v>
      </c>
      <c r="G12" s="31" t="s">
        <v>39</v>
      </c>
      <c r="H12" s="31" t="s">
        <v>37</v>
      </c>
      <c r="I12" s="34">
        <v>3</v>
      </c>
      <c r="J12" s="34">
        <v>18</v>
      </c>
      <c r="K12" s="35">
        <v>403447</v>
      </c>
      <c r="L12" s="35">
        <v>15850</v>
      </c>
      <c r="M12" s="36">
        <f t="shared" si="0"/>
        <v>-0.06557131777213332</v>
      </c>
      <c r="N12" s="35">
        <v>581489</v>
      </c>
      <c r="O12" s="35">
        <v>543360</v>
      </c>
      <c r="P12" s="35">
        <v>21865</v>
      </c>
      <c r="Q12" s="37">
        <v>1043149</v>
      </c>
      <c r="R12" s="35">
        <f t="shared" si="1"/>
        <v>1586509</v>
      </c>
      <c r="S12" s="38">
        <v>41251</v>
      </c>
      <c r="T12" s="39">
        <f t="shared" si="2"/>
        <v>63116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5</v>
      </c>
      <c r="F13" s="31" t="s">
        <v>43</v>
      </c>
      <c r="G13" s="31" t="s">
        <v>44</v>
      </c>
      <c r="H13" s="31" t="s">
        <v>45</v>
      </c>
      <c r="I13" s="34">
        <v>4</v>
      </c>
      <c r="J13" s="34">
        <v>11</v>
      </c>
      <c r="K13" s="35">
        <v>313856</v>
      </c>
      <c r="L13" s="35">
        <v>10486</v>
      </c>
      <c r="M13" s="36">
        <f t="shared" si="0"/>
        <v>0.42750609669948947</v>
      </c>
      <c r="N13" s="35">
        <v>325586</v>
      </c>
      <c r="O13" s="35">
        <v>464776</v>
      </c>
      <c r="P13" s="35">
        <v>16668</v>
      </c>
      <c r="Q13" s="37">
        <v>941629.3</v>
      </c>
      <c r="R13" s="35">
        <f t="shared" si="1"/>
        <v>1406405.3</v>
      </c>
      <c r="S13" s="38">
        <v>34273</v>
      </c>
      <c r="T13" s="39">
        <f t="shared" si="2"/>
        <v>50941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4</v>
      </c>
      <c r="F14" s="31" t="s">
        <v>42</v>
      </c>
      <c r="G14" s="31" t="s">
        <v>41</v>
      </c>
      <c r="H14" s="31" t="s">
        <v>37</v>
      </c>
      <c r="I14" s="34">
        <v>6</v>
      </c>
      <c r="J14" s="34">
        <v>15</v>
      </c>
      <c r="K14" s="35">
        <v>312313</v>
      </c>
      <c r="L14" s="35">
        <v>9539</v>
      </c>
      <c r="M14" s="36">
        <f t="shared" si="0"/>
        <v>0.016929437179300066</v>
      </c>
      <c r="N14" s="35">
        <v>397178</v>
      </c>
      <c r="O14" s="35">
        <v>403902</v>
      </c>
      <c r="P14" s="35">
        <v>12389</v>
      </c>
      <c r="Q14" s="37">
        <v>2645230.56</v>
      </c>
      <c r="R14" s="35">
        <f t="shared" si="1"/>
        <v>3049132.56</v>
      </c>
      <c r="S14" s="38">
        <v>82032</v>
      </c>
      <c r="T14" s="39">
        <f t="shared" si="2"/>
        <v>94421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6</v>
      </c>
      <c r="F15" s="31" t="s">
        <v>40</v>
      </c>
      <c r="G15" s="31" t="s">
        <v>41</v>
      </c>
      <c r="H15" s="31" t="s">
        <v>37</v>
      </c>
      <c r="I15" s="34">
        <v>4</v>
      </c>
      <c r="J15" s="34">
        <v>14</v>
      </c>
      <c r="K15" s="35">
        <v>195384</v>
      </c>
      <c r="L15" s="35">
        <v>5717</v>
      </c>
      <c r="M15" s="36">
        <f t="shared" si="0"/>
        <v>-0.04869728871375645</v>
      </c>
      <c r="N15" s="35">
        <v>272048</v>
      </c>
      <c r="O15" s="35">
        <v>258800</v>
      </c>
      <c r="P15" s="35">
        <v>8014</v>
      </c>
      <c r="Q15" s="37">
        <v>1238672</v>
      </c>
      <c r="R15" s="35">
        <f t="shared" si="1"/>
        <v>1497472</v>
      </c>
      <c r="S15" s="38">
        <v>38635</v>
      </c>
      <c r="T15" s="39">
        <f t="shared" si="2"/>
        <v>46649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 t="s">
        <v>34</v>
      </c>
      <c r="F16" s="31" t="s">
        <v>70</v>
      </c>
      <c r="G16" s="31" t="s">
        <v>50</v>
      </c>
      <c r="H16" s="31" t="s">
        <v>51</v>
      </c>
      <c r="I16" s="34">
        <v>1</v>
      </c>
      <c r="J16" s="34">
        <v>7</v>
      </c>
      <c r="K16" s="45">
        <v>133962</v>
      </c>
      <c r="L16" s="45">
        <v>4581</v>
      </c>
      <c r="M16" s="36" t="e">
        <f t="shared" si="0"/>
        <v>#DIV/0!</v>
      </c>
      <c r="N16" s="35"/>
      <c r="O16" s="35">
        <v>185648</v>
      </c>
      <c r="P16" s="35">
        <v>6723</v>
      </c>
      <c r="Q16" s="37"/>
      <c r="R16" s="35">
        <f t="shared" si="1"/>
        <v>185648</v>
      </c>
      <c r="S16" s="38"/>
      <c r="T16" s="39">
        <f t="shared" si="2"/>
        <v>6723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7</v>
      </c>
      <c r="F17" s="31" t="s">
        <v>65</v>
      </c>
      <c r="G17" s="31" t="s">
        <v>39</v>
      </c>
      <c r="H17" s="31" t="s">
        <v>37</v>
      </c>
      <c r="I17" s="43">
        <v>2</v>
      </c>
      <c r="J17" s="34">
        <v>10</v>
      </c>
      <c r="K17" s="45">
        <v>135890</v>
      </c>
      <c r="L17" s="45">
        <v>3480</v>
      </c>
      <c r="M17" s="36">
        <f t="shared" si="0"/>
        <v>-0.0922488788688215</v>
      </c>
      <c r="N17" s="35">
        <v>204035</v>
      </c>
      <c r="O17" s="35">
        <v>185213</v>
      </c>
      <c r="P17" s="35">
        <v>4962</v>
      </c>
      <c r="Q17" s="37">
        <v>204035</v>
      </c>
      <c r="R17" s="35">
        <f t="shared" si="1"/>
        <v>389248</v>
      </c>
      <c r="S17" s="38">
        <v>5519</v>
      </c>
      <c r="T17" s="39">
        <f t="shared" si="2"/>
        <v>10481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8</v>
      </c>
      <c r="F18" s="31" t="s">
        <v>46</v>
      </c>
      <c r="G18" s="31" t="s">
        <v>36</v>
      </c>
      <c r="H18" s="31" t="s">
        <v>37</v>
      </c>
      <c r="I18" s="43">
        <v>5</v>
      </c>
      <c r="J18" s="34">
        <v>8</v>
      </c>
      <c r="K18" s="35">
        <v>69820</v>
      </c>
      <c r="L18" s="35">
        <v>2394</v>
      </c>
      <c r="M18" s="36">
        <f t="shared" si="0"/>
        <v>-0.41004674322955437</v>
      </c>
      <c r="N18" s="35">
        <v>163874</v>
      </c>
      <c r="O18" s="35">
        <v>96678</v>
      </c>
      <c r="P18" s="35">
        <v>3626</v>
      </c>
      <c r="Q18" s="37">
        <v>1051800</v>
      </c>
      <c r="R18" s="35">
        <f t="shared" si="1"/>
        <v>1148478</v>
      </c>
      <c r="S18" s="38">
        <v>38594</v>
      </c>
      <c r="T18" s="39">
        <f t="shared" si="2"/>
        <v>42220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 t="s">
        <v>34</v>
      </c>
      <c r="F19" s="31" t="s">
        <v>71</v>
      </c>
      <c r="G19" s="31" t="s">
        <v>44</v>
      </c>
      <c r="H19" s="31" t="s">
        <v>37</v>
      </c>
      <c r="I19" s="34">
        <v>1</v>
      </c>
      <c r="J19" s="34">
        <v>9</v>
      </c>
      <c r="K19" s="45">
        <v>62423</v>
      </c>
      <c r="L19" s="45">
        <v>2448</v>
      </c>
      <c r="M19" s="36" t="e">
        <f t="shared" si="0"/>
        <v>#DIV/0!</v>
      </c>
      <c r="N19" s="35"/>
      <c r="O19" s="35">
        <v>94276</v>
      </c>
      <c r="P19" s="35">
        <v>3840</v>
      </c>
      <c r="Q19" s="37"/>
      <c r="R19" s="35">
        <f t="shared" si="1"/>
        <v>94276</v>
      </c>
      <c r="S19" s="38"/>
      <c r="T19" s="39">
        <f t="shared" si="2"/>
        <v>3840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 t="s">
        <v>34</v>
      </c>
      <c r="F20" s="31" t="s">
        <v>72</v>
      </c>
      <c r="G20" s="31" t="s">
        <v>44</v>
      </c>
      <c r="H20" s="31" t="s">
        <v>37</v>
      </c>
      <c r="I20" s="34">
        <v>1</v>
      </c>
      <c r="J20" s="34">
        <v>10</v>
      </c>
      <c r="K20" s="45">
        <v>59934</v>
      </c>
      <c r="L20" s="45">
        <v>2032</v>
      </c>
      <c r="M20" s="36" t="e">
        <f t="shared" si="0"/>
        <v>#DIV/0!</v>
      </c>
      <c r="N20" s="35"/>
      <c r="O20" s="35">
        <v>78616</v>
      </c>
      <c r="P20" s="35">
        <v>2817</v>
      </c>
      <c r="Q20" s="37"/>
      <c r="R20" s="35">
        <f t="shared" si="1"/>
        <v>78616</v>
      </c>
      <c r="S20" s="38"/>
      <c r="T20" s="39">
        <f t="shared" si="2"/>
        <v>2817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9</v>
      </c>
      <c r="F21" s="31" t="s">
        <v>47</v>
      </c>
      <c r="G21" s="31" t="s">
        <v>44</v>
      </c>
      <c r="H21" s="31" t="s">
        <v>37</v>
      </c>
      <c r="I21" s="34">
        <v>8</v>
      </c>
      <c r="J21" s="34">
        <v>9</v>
      </c>
      <c r="K21" s="35">
        <v>38160</v>
      </c>
      <c r="L21" s="35">
        <v>1639</v>
      </c>
      <c r="M21" s="36">
        <f t="shared" si="0"/>
        <v>-0.07655358275206092</v>
      </c>
      <c r="N21" s="35">
        <v>63080</v>
      </c>
      <c r="O21" s="35">
        <v>58251</v>
      </c>
      <c r="P21" s="35">
        <v>2562</v>
      </c>
      <c r="Q21" s="37">
        <v>3495231</v>
      </c>
      <c r="R21" s="35">
        <f t="shared" si="1"/>
        <v>3553482</v>
      </c>
      <c r="S21" s="38">
        <v>121292</v>
      </c>
      <c r="T21" s="39">
        <f t="shared" si="2"/>
        <v>123854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10</v>
      </c>
      <c r="F22" s="31" t="s">
        <v>66</v>
      </c>
      <c r="G22" s="44" t="s">
        <v>44</v>
      </c>
      <c r="H22" s="31" t="s">
        <v>45</v>
      </c>
      <c r="I22" s="34">
        <v>2</v>
      </c>
      <c r="J22" s="34">
        <v>4</v>
      </c>
      <c r="K22" s="45">
        <v>32899</v>
      </c>
      <c r="L22" s="45">
        <v>1066</v>
      </c>
      <c r="M22" s="36">
        <f t="shared" si="0"/>
        <v>-0.19803817603393425</v>
      </c>
      <c r="N22" s="35">
        <v>60352</v>
      </c>
      <c r="O22" s="35">
        <v>48400</v>
      </c>
      <c r="P22" s="35">
        <v>1700</v>
      </c>
      <c r="Q22" s="37">
        <v>60352</v>
      </c>
      <c r="R22" s="35">
        <f t="shared" si="1"/>
        <v>108752</v>
      </c>
      <c r="S22" s="38">
        <v>2335</v>
      </c>
      <c r="T22" s="39">
        <f t="shared" si="2"/>
        <v>4035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12</v>
      </c>
      <c r="F23" s="31" t="s">
        <v>56</v>
      </c>
      <c r="G23" s="44" t="s">
        <v>44</v>
      </c>
      <c r="H23" s="31" t="s">
        <v>37</v>
      </c>
      <c r="I23" s="34">
        <v>12</v>
      </c>
      <c r="J23" s="34">
        <v>4</v>
      </c>
      <c r="K23" s="35">
        <v>21266</v>
      </c>
      <c r="L23" s="35">
        <v>573</v>
      </c>
      <c r="M23" s="36">
        <f t="shared" si="0"/>
        <v>-0.09868020922028953</v>
      </c>
      <c r="N23" s="35">
        <v>32884</v>
      </c>
      <c r="O23" s="35">
        <v>29639</v>
      </c>
      <c r="P23" s="35">
        <v>831</v>
      </c>
      <c r="Q23" s="37">
        <v>1596162.5</v>
      </c>
      <c r="R23" s="35">
        <f t="shared" si="1"/>
        <v>1625801.5</v>
      </c>
      <c r="S23" s="38">
        <v>46137</v>
      </c>
      <c r="T23" s="39">
        <f t="shared" si="2"/>
        <v>46968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 t="s">
        <v>34</v>
      </c>
      <c r="F24" s="31" t="s">
        <v>73</v>
      </c>
      <c r="G24" s="44" t="s">
        <v>44</v>
      </c>
      <c r="H24" s="31" t="s">
        <v>45</v>
      </c>
      <c r="I24" s="34">
        <v>1</v>
      </c>
      <c r="J24" s="34">
        <v>6</v>
      </c>
      <c r="K24" s="45">
        <v>18902</v>
      </c>
      <c r="L24" s="45">
        <v>672</v>
      </c>
      <c r="M24" s="36" t="e">
        <f t="shared" si="0"/>
        <v>#DIV/0!</v>
      </c>
      <c r="N24" s="35"/>
      <c r="O24" s="35">
        <v>28430</v>
      </c>
      <c r="P24" s="35">
        <v>1076</v>
      </c>
      <c r="Q24" s="37"/>
      <c r="R24" s="35">
        <f t="shared" si="1"/>
        <v>28430</v>
      </c>
      <c r="S24" s="38"/>
      <c r="T24" s="39">
        <f t="shared" si="2"/>
        <v>1076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13</v>
      </c>
      <c r="F25" s="31" t="s">
        <v>48</v>
      </c>
      <c r="G25" s="44" t="s">
        <v>44</v>
      </c>
      <c r="H25" s="31" t="s">
        <v>45</v>
      </c>
      <c r="I25" s="34">
        <v>9</v>
      </c>
      <c r="J25" s="34">
        <v>3</v>
      </c>
      <c r="K25" s="35">
        <v>20605</v>
      </c>
      <c r="L25" s="35">
        <v>388</v>
      </c>
      <c r="M25" s="36">
        <f t="shared" si="0"/>
        <v>-0.2024539877300614</v>
      </c>
      <c r="N25" s="35">
        <v>31948</v>
      </c>
      <c r="O25" s="35">
        <v>25480</v>
      </c>
      <c r="P25" s="35">
        <v>525</v>
      </c>
      <c r="Q25" s="37">
        <v>1790261</v>
      </c>
      <c r="R25" s="35">
        <f t="shared" si="1"/>
        <v>1815741</v>
      </c>
      <c r="S25" s="38">
        <v>48161</v>
      </c>
      <c r="T25" s="39">
        <f t="shared" si="2"/>
        <v>48686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16</v>
      </c>
      <c r="F26" s="31" t="s">
        <v>57</v>
      </c>
      <c r="G26" s="44" t="s">
        <v>58</v>
      </c>
      <c r="H26" s="31" t="s">
        <v>51</v>
      </c>
      <c r="I26" s="34">
        <v>4</v>
      </c>
      <c r="J26" s="34">
        <v>6</v>
      </c>
      <c r="K26" s="35">
        <v>18876</v>
      </c>
      <c r="L26" s="35">
        <v>552</v>
      </c>
      <c r="M26" s="36">
        <f t="shared" si="0"/>
        <v>0.14796195652173916</v>
      </c>
      <c r="N26" s="35">
        <v>22080</v>
      </c>
      <c r="O26" s="35">
        <v>25347</v>
      </c>
      <c r="P26" s="35">
        <v>811</v>
      </c>
      <c r="Q26" s="37">
        <v>99318</v>
      </c>
      <c r="R26" s="35">
        <f t="shared" si="1"/>
        <v>124665</v>
      </c>
      <c r="S26" s="38">
        <v>3576</v>
      </c>
      <c r="T26" s="39">
        <f t="shared" si="2"/>
        <v>4387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11</v>
      </c>
      <c r="F27" s="31" t="s">
        <v>49</v>
      </c>
      <c r="G27" s="44" t="s">
        <v>50</v>
      </c>
      <c r="H27" s="31" t="s">
        <v>51</v>
      </c>
      <c r="I27" s="34">
        <v>7</v>
      </c>
      <c r="J27" s="34">
        <v>13</v>
      </c>
      <c r="K27" s="35">
        <v>16881</v>
      </c>
      <c r="L27" s="35">
        <v>646</v>
      </c>
      <c r="M27" s="36">
        <f t="shared" si="0"/>
        <v>-0.4946416022487702</v>
      </c>
      <c r="N27" s="35">
        <v>45536</v>
      </c>
      <c r="O27" s="35">
        <v>23012</v>
      </c>
      <c r="P27" s="35">
        <v>892</v>
      </c>
      <c r="Q27" s="37">
        <v>846928</v>
      </c>
      <c r="R27" s="35">
        <f t="shared" si="1"/>
        <v>869940</v>
      </c>
      <c r="S27" s="38">
        <v>31216</v>
      </c>
      <c r="T27" s="39">
        <f t="shared" si="2"/>
        <v>32108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15</v>
      </c>
      <c r="F28" s="31" t="s">
        <v>54</v>
      </c>
      <c r="G28" s="44" t="s">
        <v>55</v>
      </c>
      <c r="H28" s="31" t="s">
        <v>51</v>
      </c>
      <c r="I28" s="34">
        <v>14</v>
      </c>
      <c r="J28" s="34">
        <v>5</v>
      </c>
      <c r="K28" s="35">
        <v>15707</v>
      </c>
      <c r="L28" s="35">
        <v>681</v>
      </c>
      <c r="M28" s="36">
        <f t="shared" si="0"/>
        <v>-0.20694996028594126</v>
      </c>
      <c r="N28" s="35">
        <v>25180</v>
      </c>
      <c r="O28" s="35">
        <v>19969</v>
      </c>
      <c r="P28" s="35">
        <v>904</v>
      </c>
      <c r="Q28" s="37">
        <v>1621895</v>
      </c>
      <c r="R28" s="35">
        <f t="shared" si="1"/>
        <v>1641864</v>
      </c>
      <c r="S28" s="38">
        <v>74693</v>
      </c>
      <c r="T28" s="39">
        <f t="shared" si="2"/>
        <v>75597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17</v>
      </c>
      <c r="F29" s="31" t="s">
        <v>59</v>
      </c>
      <c r="G29" s="44" t="s">
        <v>50</v>
      </c>
      <c r="H29" s="31" t="s">
        <v>51</v>
      </c>
      <c r="I29" s="34">
        <v>5</v>
      </c>
      <c r="J29" s="34">
        <v>6</v>
      </c>
      <c r="K29" s="35">
        <v>11211</v>
      </c>
      <c r="L29" s="35">
        <v>367</v>
      </c>
      <c r="M29" s="36">
        <f t="shared" si="0"/>
        <v>-0.013730701088332076</v>
      </c>
      <c r="N29" s="35">
        <v>15804</v>
      </c>
      <c r="O29" s="35">
        <v>15587</v>
      </c>
      <c r="P29" s="35">
        <v>533</v>
      </c>
      <c r="Q29" s="37">
        <v>158280</v>
      </c>
      <c r="R29" s="35">
        <f t="shared" si="1"/>
        <v>173867</v>
      </c>
      <c r="S29" s="38">
        <v>5689</v>
      </c>
      <c r="T29" s="39">
        <f t="shared" si="2"/>
        <v>6222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18</v>
      </c>
      <c r="F30" s="31" t="s">
        <v>60</v>
      </c>
      <c r="G30" s="44" t="s">
        <v>44</v>
      </c>
      <c r="H30" s="31" t="s">
        <v>45</v>
      </c>
      <c r="I30" s="34">
        <v>6</v>
      </c>
      <c r="J30" s="34">
        <v>1</v>
      </c>
      <c r="K30" s="35">
        <v>4969</v>
      </c>
      <c r="L30" s="35">
        <v>160</v>
      </c>
      <c r="M30" s="36">
        <f t="shared" si="0"/>
        <v>0.4077756080241435</v>
      </c>
      <c r="N30" s="35">
        <v>5633</v>
      </c>
      <c r="O30" s="35">
        <v>7930</v>
      </c>
      <c r="P30" s="35">
        <v>285</v>
      </c>
      <c r="Q30" s="37">
        <v>141186</v>
      </c>
      <c r="R30" s="35">
        <f t="shared" si="1"/>
        <v>149116</v>
      </c>
      <c r="S30" s="38">
        <v>5082</v>
      </c>
      <c r="T30" s="39">
        <f t="shared" si="2"/>
        <v>5367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19</v>
      </c>
      <c r="F31" s="31" t="s">
        <v>67</v>
      </c>
      <c r="G31" s="44" t="s">
        <v>44</v>
      </c>
      <c r="H31" s="31" t="s">
        <v>61</v>
      </c>
      <c r="I31" s="34">
        <v>2</v>
      </c>
      <c r="J31" s="34">
        <v>3</v>
      </c>
      <c r="K31" s="45">
        <v>3977</v>
      </c>
      <c r="L31" s="45">
        <v>192</v>
      </c>
      <c r="M31" s="36">
        <f t="shared" si="0"/>
        <v>0.28999802722430457</v>
      </c>
      <c r="N31" s="35">
        <v>5069</v>
      </c>
      <c r="O31" s="35">
        <v>6539</v>
      </c>
      <c r="P31" s="35">
        <v>321</v>
      </c>
      <c r="Q31" s="37">
        <v>5069</v>
      </c>
      <c r="R31" s="35">
        <f t="shared" si="1"/>
        <v>11608</v>
      </c>
      <c r="S31" s="38">
        <v>255</v>
      </c>
      <c r="T31" s="39">
        <f t="shared" si="2"/>
        <v>576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2" ht="13.5" thickBot="1">
      <c r="D32" s="46"/>
      <c r="E32" s="47"/>
      <c r="F32" s="47"/>
      <c r="G32" s="47"/>
      <c r="H32" s="47"/>
      <c r="I32" s="47"/>
      <c r="J32" s="47"/>
      <c r="K32" s="48">
        <f>SUM(K10:K31)</f>
        <v>2818650</v>
      </c>
      <c r="L32" s="48">
        <f>SUM(L10:L31)</f>
        <v>92624</v>
      </c>
      <c r="M32" s="49">
        <f t="shared" si="0"/>
        <v>0.07518515545476934</v>
      </c>
      <c r="N32" s="48">
        <f>SUM(N10:N31)</f>
        <v>3587796</v>
      </c>
      <c r="O32" s="48">
        <f aca="true" t="shared" si="3" ref="O32:T32">SUM(O10:O31)</f>
        <v>3857545</v>
      </c>
      <c r="P32" s="48">
        <f t="shared" si="3"/>
        <v>133206</v>
      </c>
      <c r="Q32" s="48">
        <f t="shared" si="3"/>
        <v>19178631.36</v>
      </c>
      <c r="R32" s="48">
        <f t="shared" si="3"/>
        <v>23036176.36</v>
      </c>
      <c r="S32" s="48">
        <f t="shared" si="3"/>
        <v>655588</v>
      </c>
      <c r="T32" s="48">
        <f t="shared" si="3"/>
        <v>788794</v>
      </c>
      <c r="U32" s="50"/>
      <c r="V32" s="51"/>
    </row>
    <row r="35" spans="15:16" ht="12.75">
      <c r="O35" s="52"/>
      <c r="P35" s="53"/>
    </row>
    <row r="36" ht="12.75">
      <c r="F36" s="54"/>
    </row>
    <row r="38" spans="16:256" s="1" customFormat="1" ht="12.75">
      <c r="P38" s="51"/>
      <c r="Q38" s="51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5"/>
  <sheetViews>
    <sheetView zoomScalePageLayoutView="0" workbookViewId="0" topLeftCell="D1">
      <selection activeCell="H17" sqref="H17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 t="s">
        <v>0</v>
      </c>
      <c r="L2" s="6" t="s">
        <v>1</v>
      </c>
      <c r="M2" s="7"/>
      <c r="N2" s="8"/>
      <c r="O2" s="9" t="s">
        <v>62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63</v>
      </c>
      <c r="P3" s="3"/>
      <c r="Q3" s="3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1</v>
      </c>
      <c r="N4" s="22" t="s">
        <v>8</v>
      </c>
      <c r="Q4" s="22"/>
      <c r="R4" s="2" t="s">
        <v>9</v>
      </c>
      <c r="S4" s="2"/>
      <c r="T4" s="23">
        <v>40913</v>
      </c>
    </row>
    <row r="5" spans="4:19" ht="12.75">
      <c r="D5" s="2"/>
      <c r="E5" s="2" t="s">
        <v>10</v>
      </c>
      <c r="F5" s="2" t="s">
        <v>11</v>
      </c>
      <c r="G5" s="2"/>
      <c r="H5" s="2"/>
      <c r="I5" s="2"/>
      <c r="N5" s="22" t="s">
        <v>12</v>
      </c>
      <c r="Q5" s="24" t="s">
        <v>12</v>
      </c>
      <c r="S5" s="22" t="s">
        <v>13</v>
      </c>
    </row>
    <row r="6" spans="4:19" ht="12.75">
      <c r="D6" s="2"/>
      <c r="E6" s="2" t="s">
        <v>14</v>
      </c>
      <c r="F6" s="25" t="s">
        <v>15</v>
      </c>
      <c r="G6" s="2"/>
      <c r="H6" s="2"/>
      <c r="I6" s="2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30</v>
      </c>
      <c r="L9" s="30" t="s">
        <v>31</v>
      </c>
      <c r="M9" s="30" t="s">
        <v>32</v>
      </c>
      <c r="N9" s="30" t="s">
        <v>30</v>
      </c>
      <c r="O9" s="30" t="s">
        <v>30</v>
      </c>
      <c r="P9" s="30" t="s">
        <v>31</v>
      </c>
      <c r="Q9" s="30" t="s">
        <v>33</v>
      </c>
      <c r="R9" s="30" t="s">
        <v>30</v>
      </c>
      <c r="S9" s="31" t="s">
        <v>31</v>
      </c>
      <c r="T9" s="30" t="s">
        <v>31</v>
      </c>
    </row>
    <row r="10" spans="4:256" s="32" customFormat="1" ht="12.75">
      <c r="D10" s="33">
        <v>1</v>
      </c>
      <c r="E10" s="33">
        <v>1</v>
      </c>
      <c r="F10" s="31" t="s">
        <v>35</v>
      </c>
      <c r="G10" s="31" t="s">
        <v>36</v>
      </c>
      <c r="H10" s="31" t="s">
        <v>37</v>
      </c>
      <c r="I10" s="34">
        <v>2</v>
      </c>
      <c r="J10" s="34">
        <v>16</v>
      </c>
      <c r="K10" s="35">
        <v>424883</v>
      </c>
      <c r="L10" s="35">
        <v>13193</v>
      </c>
      <c r="M10" s="36">
        <f aca="true" t="shared" si="0" ref="M10:M29">O10/N10-100%</f>
        <v>-0.1614112260948204</v>
      </c>
      <c r="N10" s="35">
        <v>903413</v>
      </c>
      <c r="O10" s="35">
        <v>757592</v>
      </c>
      <c r="P10" s="35">
        <v>25467</v>
      </c>
      <c r="Q10" s="37">
        <v>903413</v>
      </c>
      <c r="R10" s="35">
        <f aca="true" t="shared" si="1" ref="R10:R28">O10+Q10</f>
        <v>1661005</v>
      </c>
      <c r="S10" s="38">
        <v>30686</v>
      </c>
      <c r="T10" s="39">
        <f aca="true" t="shared" si="2" ref="T10:T28">S10+P10</f>
        <v>56153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2</v>
      </c>
      <c r="F11" s="31" t="s">
        <v>38</v>
      </c>
      <c r="G11" s="31" t="s">
        <v>39</v>
      </c>
      <c r="H11" s="31" t="s">
        <v>37</v>
      </c>
      <c r="I11" s="34">
        <v>2</v>
      </c>
      <c r="J11" s="34">
        <v>17</v>
      </c>
      <c r="K11" s="35">
        <v>260185</v>
      </c>
      <c r="L11" s="35">
        <v>9747</v>
      </c>
      <c r="M11" s="36">
        <f t="shared" si="0"/>
        <v>0.25956114889745696</v>
      </c>
      <c r="N11" s="35">
        <v>461660</v>
      </c>
      <c r="O11" s="35">
        <v>581489</v>
      </c>
      <c r="P11" s="35">
        <v>22819</v>
      </c>
      <c r="Q11" s="37">
        <v>461660</v>
      </c>
      <c r="R11" s="35">
        <f t="shared" si="1"/>
        <v>1043149</v>
      </c>
      <c r="S11" s="38">
        <v>18432</v>
      </c>
      <c r="T11" s="39">
        <f t="shared" si="2"/>
        <v>41251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 t="s">
        <v>34</v>
      </c>
      <c r="F12" s="31" t="s">
        <v>64</v>
      </c>
      <c r="G12" s="31" t="s">
        <v>50</v>
      </c>
      <c r="H12" s="31" t="s">
        <v>51</v>
      </c>
      <c r="I12" s="34">
        <v>1</v>
      </c>
      <c r="J12" s="34">
        <v>18</v>
      </c>
      <c r="K12" s="45">
        <v>297462</v>
      </c>
      <c r="L12" s="45">
        <v>9881</v>
      </c>
      <c r="M12" s="36" t="e">
        <f t="shared" si="0"/>
        <v>#DIV/0!</v>
      </c>
      <c r="N12" s="35"/>
      <c r="O12" s="35">
        <v>578428</v>
      </c>
      <c r="P12" s="35">
        <v>20695</v>
      </c>
      <c r="Q12" s="37"/>
      <c r="R12" s="35">
        <f t="shared" si="1"/>
        <v>578428</v>
      </c>
      <c r="S12" s="38"/>
      <c r="T12" s="39">
        <f t="shared" si="2"/>
        <v>20695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4</v>
      </c>
      <c r="F13" s="31" t="s">
        <v>42</v>
      </c>
      <c r="G13" s="31" t="s">
        <v>41</v>
      </c>
      <c r="H13" s="31" t="s">
        <v>37</v>
      </c>
      <c r="I13" s="34">
        <v>5</v>
      </c>
      <c r="J13" s="34">
        <v>15</v>
      </c>
      <c r="K13" s="35">
        <v>210707</v>
      </c>
      <c r="L13" s="35">
        <v>6273</v>
      </c>
      <c r="M13" s="36">
        <f t="shared" si="0"/>
        <v>0.21753982268548233</v>
      </c>
      <c r="N13" s="35">
        <v>326213.56000000006</v>
      </c>
      <c r="O13" s="35">
        <v>397178</v>
      </c>
      <c r="P13" s="35">
        <v>12160</v>
      </c>
      <c r="Q13" s="37">
        <v>2248052.56</v>
      </c>
      <c r="R13" s="35">
        <f t="shared" si="1"/>
        <v>2645230.56</v>
      </c>
      <c r="S13" s="38">
        <v>69872</v>
      </c>
      <c r="T13" s="39">
        <f t="shared" si="2"/>
        <v>82032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5</v>
      </c>
      <c r="F14" s="31" t="s">
        <v>43</v>
      </c>
      <c r="G14" s="31" t="s">
        <v>44</v>
      </c>
      <c r="H14" s="31" t="s">
        <v>45</v>
      </c>
      <c r="I14" s="34">
        <v>3</v>
      </c>
      <c r="J14" s="34">
        <v>11</v>
      </c>
      <c r="K14" s="35">
        <v>156289</v>
      </c>
      <c r="L14" s="35">
        <v>5316</v>
      </c>
      <c r="M14" s="36">
        <f t="shared" si="0"/>
        <v>0.1263289679290327</v>
      </c>
      <c r="N14" s="35">
        <v>289068.3</v>
      </c>
      <c r="O14" s="35">
        <v>325586</v>
      </c>
      <c r="P14" s="35">
        <v>12094</v>
      </c>
      <c r="Q14" s="37">
        <v>616043.3</v>
      </c>
      <c r="R14" s="35">
        <f t="shared" si="1"/>
        <v>941629.3</v>
      </c>
      <c r="S14" s="38">
        <v>22179</v>
      </c>
      <c r="T14" s="39">
        <f t="shared" si="2"/>
        <v>34273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3</v>
      </c>
      <c r="F15" s="31" t="s">
        <v>40</v>
      </c>
      <c r="G15" s="31" t="s">
        <v>41</v>
      </c>
      <c r="H15" s="31" t="s">
        <v>37</v>
      </c>
      <c r="I15" s="34">
        <v>3</v>
      </c>
      <c r="J15" s="34">
        <v>14</v>
      </c>
      <c r="K15" s="35">
        <v>137309</v>
      </c>
      <c r="L15" s="35">
        <v>4081</v>
      </c>
      <c r="M15" s="36">
        <f t="shared" si="0"/>
        <v>-0.2778432559275422</v>
      </c>
      <c r="N15" s="35">
        <v>376716</v>
      </c>
      <c r="O15" s="35">
        <v>272048</v>
      </c>
      <c r="P15" s="35">
        <v>8738</v>
      </c>
      <c r="Q15" s="37">
        <v>966624</v>
      </c>
      <c r="R15" s="35">
        <f t="shared" si="1"/>
        <v>1238672</v>
      </c>
      <c r="S15" s="38">
        <v>29897</v>
      </c>
      <c r="T15" s="39">
        <f t="shared" si="2"/>
        <v>38635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 t="s">
        <v>34</v>
      </c>
      <c r="F16" s="31" t="s">
        <v>65</v>
      </c>
      <c r="G16" s="31" t="s">
        <v>39</v>
      </c>
      <c r="H16" s="31" t="s">
        <v>37</v>
      </c>
      <c r="I16" s="34">
        <v>1</v>
      </c>
      <c r="J16" s="34">
        <v>10</v>
      </c>
      <c r="K16" s="45">
        <v>100408</v>
      </c>
      <c r="L16" s="45">
        <v>2527</v>
      </c>
      <c r="M16" s="36" t="e">
        <f t="shared" si="0"/>
        <v>#DIV/0!</v>
      </c>
      <c r="N16" s="35"/>
      <c r="O16" s="35">
        <v>204035</v>
      </c>
      <c r="P16" s="35">
        <v>5519</v>
      </c>
      <c r="Q16" s="37"/>
      <c r="R16" s="35">
        <f t="shared" si="1"/>
        <v>204035</v>
      </c>
      <c r="S16" s="38"/>
      <c r="T16" s="39">
        <f t="shared" si="2"/>
        <v>5519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6</v>
      </c>
      <c r="F17" s="31" t="s">
        <v>46</v>
      </c>
      <c r="G17" s="31" t="s">
        <v>36</v>
      </c>
      <c r="H17" s="31" t="s">
        <v>37</v>
      </c>
      <c r="I17" s="43">
        <v>4</v>
      </c>
      <c r="J17" s="34">
        <v>13</v>
      </c>
      <c r="K17" s="35">
        <v>89943</v>
      </c>
      <c r="L17" s="35">
        <v>3167</v>
      </c>
      <c r="M17" s="36">
        <f t="shared" si="0"/>
        <v>-0.26433737211400765</v>
      </c>
      <c r="N17" s="35">
        <v>222757</v>
      </c>
      <c r="O17" s="35">
        <v>163874</v>
      </c>
      <c r="P17" s="35">
        <v>6186</v>
      </c>
      <c r="Q17" s="37">
        <v>887926</v>
      </c>
      <c r="R17" s="35">
        <f t="shared" si="1"/>
        <v>1051800</v>
      </c>
      <c r="S17" s="38">
        <v>32408</v>
      </c>
      <c r="T17" s="39">
        <f t="shared" si="2"/>
        <v>38594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7</v>
      </c>
      <c r="F18" s="31" t="s">
        <v>47</v>
      </c>
      <c r="G18" s="31" t="s">
        <v>44</v>
      </c>
      <c r="H18" s="31" t="s">
        <v>37</v>
      </c>
      <c r="I18" s="43">
        <v>7</v>
      </c>
      <c r="J18" s="34">
        <v>11</v>
      </c>
      <c r="K18" s="35">
        <v>32316</v>
      </c>
      <c r="L18" s="35">
        <v>1249</v>
      </c>
      <c r="M18" s="36">
        <f t="shared" si="0"/>
        <v>-0.2707683059351229</v>
      </c>
      <c r="N18" s="35">
        <v>86502</v>
      </c>
      <c r="O18" s="35">
        <v>63080</v>
      </c>
      <c r="P18" s="35">
        <v>2550</v>
      </c>
      <c r="Q18" s="37">
        <v>3432151</v>
      </c>
      <c r="R18" s="35">
        <f t="shared" si="1"/>
        <v>3495231</v>
      </c>
      <c r="S18" s="38">
        <v>118742</v>
      </c>
      <c r="T18" s="39">
        <f t="shared" si="2"/>
        <v>121292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 t="s">
        <v>34</v>
      </c>
      <c r="F19" s="31" t="s">
        <v>66</v>
      </c>
      <c r="G19" s="31" t="s">
        <v>44</v>
      </c>
      <c r="H19" s="31" t="s">
        <v>45</v>
      </c>
      <c r="I19" s="34">
        <v>1</v>
      </c>
      <c r="J19" s="34">
        <v>5</v>
      </c>
      <c r="K19" s="45">
        <v>24274</v>
      </c>
      <c r="L19" s="45">
        <v>848</v>
      </c>
      <c r="M19" s="36" t="e">
        <f t="shared" si="0"/>
        <v>#DIV/0!</v>
      </c>
      <c r="N19" s="35"/>
      <c r="O19" s="35">
        <v>60352</v>
      </c>
      <c r="P19" s="35">
        <v>2335</v>
      </c>
      <c r="Q19" s="37"/>
      <c r="R19" s="35">
        <f t="shared" si="1"/>
        <v>60352</v>
      </c>
      <c r="S19" s="38"/>
      <c r="T19" s="39">
        <f t="shared" si="2"/>
        <v>2335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9</v>
      </c>
      <c r="F20" s="31" t="s">
        <v>49</v>
      </c>
      <c r="G20" s="31" t="s">
        <v>50</v>
      </c>
      <c r="H20" s="31" t="s">
        <v>51</v>
      </c>
      <c r="I20" s="34">
        <v>6</v>
      </c>
      <c r="J20" s="34">
        <v>14</v>
      </c>
      <c r="K20" s="35">
        <v>20147</v>
      </c>
      <c r="L20" s="35">
        <v>776</v>
      </c>
      <c r="M20" s="36">
        <f t="shared" si="0"/>
        <v>-0.19561914856032503</v>
      </c>
      <c r="N20" s="35">
        <v>56610</v>
      </c>
      <c r="O20" s="35">
        <v>45536</v>
      </c>
      <c r="P20" s="35">
        <v>1980</v>
      </c>
      <c r="Q20" s="37">
        <v>801392</v>
      </c>
      <c r="R20" s="35">
        <f t="shared" si="1"/>
        <v>846928</v>
      </c>
      <c r="S20" s="38">
        <v>29236</v>
      </c>
      <c r="T20" s="39">
        <f t="shared" si="2"/>
        <v>31216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12</v>
      </c>
      <c r="F21" s="31" t="s">
        <v>56</v>
      </c>
      <c r="G21" s="31" t="s">
        <v>44</v>
      </c>
      <c r="H21" s="31" t="s">
        <v>37</v>
      </c>
      <c r="I21" s="34">
        <v>11</v>
      </c>
      <c r="J21" s="34">
        <v>7</v>
      </c>
      <c r="K21" s="35">
        <v>17693</v>
      </c>
      <c r="L21" s="35">
        <v>533</v>
      </c>
      <c r="M21" s="36">
        <f t="shared" si="0"/>
        <v>-0.013188890722763191</v>
      </c>
      <c r="N21" s="35">
        <v>33323.5</v>
      </c>
      <c r="O21" s="35">
        <v>32884</v>
      </c>
      <c r="P21" s="35">
        <v>1020</v>
      </c>
      <c r="Q21" s="37">
        <v>1563278.5</v>
      </c>
      <c r="R21" s="35">
        <f t="shared" si="1"/>
        <v>1596162.5</v>
      </c>
      <c r="S21" s="38">
        <v>45117</v>
      </c>
      <c r="T21" s="39">
        <f t="shared" si="2"/>
        <v>46137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8</v>
      </c>
      <c r="F22" s="31" t="s">
        <v>48</v>
      </c>
      <c r="G22" s="44" t="s">
        <v>44</v>
      </c>
      <c r="H22" s="31" t="s">
        <v>45</v>
      </c>
      <c r="I22" s="34">
        <v>8</v>
      </c>
      <c r="J22" s="34">
        <v>6</v>
      </c>
      <c r="K22" s="35">
        <v>14688</v>
      </c>
      <c r="L22" s="35">
        <v>237</v>
      </c>
      <c r="M22" s="36">
        <f t="shared" si="0"/>
        <v>-0.45177177177177175</v>
      </c>
      <c r="N22" s="35">
        <v>58275</v>
      </c>
      <c r="O22" s="35">
        <v>31948</v>
      </c>
      <c r="P22" s="35">
        <v>863</v>
      </c>
      <c r="Q22" s="37">
        <v>1758313</v>
      </c>
      <c r="R22" s="35">
        <f t="shared" si="1"/>
        <v>1790261</v>
      </c>
      <c r="S22" s="38">
        <v>47298</v>
      </c>
      <c r="T22" s="39">
        <f t="shared" si="2"/>
        <v>48161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10</v>
      </c>
      <c r="F23" s="31" t="s">
        <v>52</v>
      </c>
      <c r="G23" s="44" t="s">
        <v>53</v>
      </c>
      <c r="H23" s="31" t="s">
        <v>37</v>
      </c>
      <c r="I23" s="34">
        <v>9</v>
      </c>
      <c r="J23" s="34">
        <v>5</v>
      </c>
      <c r="K23" s="35">
        <v>10434</v>
      </c>
      <c r="L23" s="35">
        <v>392</v>
      </c>
      <c r="M23" s="36">
        <f t="shared" si="0"/>
        <v>-0.2826147946386437</v>
      </c>
      <c r="N23" s="35">
        <v>43057.76000000001</v>
      </c>
      <c r="O23" s="35">
        <v>30889</v>
      </c>
      <c r="P23" s="35">
        <v>1338</v>
      </c>
      <c r="Q23" s="37">
        <v>1004396.76</v>
      </c>
      <c r="R23" s="35">
        <f t="shared" si="1"/>
        <v>1035285.76</v>
      </c>
      <c r="S23" s="38">
        <v>35884</v>
      </c>
      <c r="T23" s="39">
        <f t="shared" si="2"/>
        <v>37222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11</v>
      </c>
      <c r="F24" s="31" t="s">
        <v>54</v>
      </c>
      <c r="G24" s="44" t="s">
        <v>55</v>
      </c>
      <c r="H24" s="31" t="s">
        <v>51</v>
      </c>
      <c r="I24" s="34">
        <v>13</v>
      </c>
      <c r="J24" s="34">
        <v>9</v>
      </c>
      <c r="K24" s="35">
        <v>8856</v>
      </c>
      <c r="L24" s="35">
        <v>389</v>
      </c>
      <c r="M24" s="36">
        <f t="shared" si="0"/>
        <v>-0.3297487223168655</v>
      </c>
      <c r="N24" s="35">
        <v>37568</v>
      </c>
      <c r="O24" s="35">
        <v>25180</v>
      </c>
      <c r="P24" s="35">
        <v>1127</v>
      </c>
      <c r="Q24" s="37">
        <v>1596715</v>
      </c>
      <c r="R24" s="35">
        <f t="shared" si="1"/>
        <v>1621895</v>
      </c>
      <c r="S24" s="38">
        <v>73566</v>
      </c>
      <c r="T24" s="39">
        <f t="shared" si="2"/>
        <v>74693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13</v>
      </c>
      <c r="F25" s="31" t="s">
        <v>57</v>
      </c>
      <c r="G25" s="44" t="s">
        <v>58</v>
      </c>
      <c r="H25" s="31" t="s">
        <v>51</v>
      </c>
      <c r="I25" s="34">
        <v>3</v>
      </c>
      <c r="J25" s="34">
        <v>8</v>
      </c>
      <c r="K25" s="35">
        <v>9406</v>
      </c>
      <c r="L25" s="35">
        <v>325</v>
      </c>
      <c r="M25" s="36">
        <f t="shared" si="0"/>
        <v>-0.298669123018772</v>
      </c>
      <c r="N25" s="35">
        <v>31483</v>
      </c>
      <c r="O25" s="35">
        <v>22080</v>
      </c>
      <c r="P25" s="35">
        <v>796</v>
      </c>
      <c r="Q25" s="37">
        <v>77238</v>
      </c>
      <c r="R25" s="35">
        <f t="shared" si="1"/>
        <v>99318</v>
      </c>
      <c r="S25" s="38">
        <v>2780</v>
      </c>
      <c r="T25" s="39">
        <f t="shared" si="2"/>
        <v>3576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14</v>
      </c>
      <c r="F26" s="31" t="s">
        <v>59</v>
      </c>
      <c r="G26" s="44" t="s">
        <v>50</v>
      </c>
      <c r="H26" s="31" t="s">
        <v>51</v>
      </c>
      <c r="I26" s="34">
        <v>4</v>
      </c>
      <c r="J26" s="34">
        <v>4</v>
      </c>
      <c r="K26" s="35">
        <v>7264</v>
      </c>
      <c r="L26" s="35">
        <v>235</v>
      </c>
      <c r="M26" s="36">
        <f t="shared" si="0"/>
        <v>-0.07248077938846176</v>
      </c>
      <c r="N26" s="35">
        <v>17039</v>
      </c>
      <c r="O26" s="35">
        <v>15804</v>
      </c>
      <c r="P26" s="35">
        <v>565</v>
      </c>
      <c r="Q26" s="37">
        <v>142476</v>
      </c>
      <c r="R26" s="35">
        <f t="shared" si="1"/>
        <v>158280</v>
      </c>
      <c r="S26" s="38">
        <v>5124</v>
      </c>
      <c r="T26" s="39">
        <f t="shared" si="2"/>
        <v>5689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15</v>
      </c>
      <c r="F27" s="31" t="s">
        <v>60</v>
      </c>
      <c r="G27" s="44" t="s">
        <v>44</v>
      </c>
      <c r="H27" s="31" t="s">
        <v>45</v>
      </c>
      <c r="I27" s="34">
        <v>5</v>
      </c>
      <c r="J27" s="34">
        <v>5</v>
      </c>
      <c r="K27" s="35">
        <v>2291</v>
      </c>
      <c r="L27" s="35">
        <v>75</v>
      </c>
      <c r="M27" s="36">
        <f t="shared" si="0"/>
        <v>-0.624040579323233</v>
      </c>
      <c r="N27" s="35">
        <v>14983</v>
      </c>
      <c r="O27" s="35">
        <v>5633</v>
      </c>
      <c r="P27" s="35">
        <v>205</v>
      </c>
      <c r="Q27" s="37">
        <v>135553</v>
      </c>
      <c r="R27" s="35">
        <f t="shared" si="1"/>
        <v>141186</v>
      </c>
      <c r="S27" s="38">
        <v>4877</v>
      </c>
      <c r="T27" s="39">
        <f t="shared" si="2"/>
        <v>5082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 t="s">
        <v>34</v>
      </c>
      <c r="F28" s="31" t="s">
        <v>67</v>
      </c>
      <c r="G28" s="44" t="s">
        <v>44</v>
      </c>
      <c r="H28" s="31" t="s">
        <v>61</v>
      </c>
      <c r="I28" s="34">
        <v>1</v>
      </c>
      <c r="J28" s="34">
        <v>3</v>
      </c>
      <c r="K28" s="45">
        <v>2280</v>
      </c>
      <c r="L28" s="45">
        <v>113</v>
      </c>
      <c r="M28" s="36" t="e">
        <f t="shared" si="0"/>
        <v>#DIV/0!</v>
      </c>
      <c r="N28" s="35"/>
      <c r="O28" s="35">
        <v>5069</v>
      </c>
      <c r="P28" s="35">
        <v>255</v>
      </c>
      <c r="Q28" s="37"/>
      <c r="R28" s="35">
        <f t="shared" si="1"/>
        <v>5069</v>
      </c>
      <c r="S28" s="38"/>
      <c r="T28" s="39">
        <f t="shared" si="2"/>
        <v>255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2" ht="13.5" thickBot="1">
      <c r="D29" s="46"/>
      <c r="E29" s="47"/>
      <c r="F29" s="47"/>
      <c r="G29" s="47"/>
      <c r="H29" s="47"/>
      <c r="I29" s="47"/>
      <c r="J29" s="47"/>
      <c r="K29" s="48">
        <f>SUM(K10:K28)</f>
        <v>1826835</v>
      </c>
      <c r="L29" s="48">
        <f>SUM(L10:L28)</f>
        <v>59357</v>
      </c>
      <c r="M29" s="49">
        <f t="shared" si="0"/>
        <v>0.22307863881717194</v>
      </c>
      <c r="N29" s="48">
        <f>SUM(N10:N28)</f>
        <v>2958669.12</v>
      </c>
      <c r="O29" s="48">
        <f aca="true" t="shared" si="3" ref="O29:T29">SUM(O10:O28)</f>
        <v>3618685</v>
      </c>
      <c r="P29" s="48">
        <f t="shared" si="3"/>
        <v>126712</v>
      </c>
      <c r="Q29" s="48">
        <f t="shared" si="3"/>
        <v>16595232.12</v>
      </c>
      <c r="R29" s="48">
        <f t="shared" si="3"/>
        <v>20213917.12</v>
      </c>
      <c r="S29" s="48">
        <f t="shared" si="3"/>
        <v>566098</v>
      </c>
      <c r="T29" s="48">
        <f t="shared" si="3"/>
        <v>692810</v>
      </c>
      <c r="U29" s="50"/>
      <c r="V29" s="51"/>
    </row>
    <row r="32" spans="15:16" ht="12.75">
      <c r="O32" s="52"/>
      <c r="P32" s="53"/>
    </row>
    <row r="33" ht="12.75">
      <c r="F33" s="54"/>
    </row>
    <row r="35" spans="16:256" s="1" customFormat="1" ht="12.75">
      <c r="P35" s="51"/>
      <c r="Q35" s="51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0"/>
  <sheetViews>
    <sheetView zoomScalePageLayoutView="0" workbookViewId="0" topLeftCell="D1">
      <selection activeCell="M5" sqref="M5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 t="s">
        <v>0</v>
      </c>
      <c r="L2" s="6" t="s">
        <v>1</v>
      </c>
      <c r="M2" s="7"/>
      <c r="N2" s="8"/>
      <c r="O2" s="9" t="s">
        <v>115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116</v>
      </c>
      <c r="P3" s="3"/>
      <c r="Q3" s="3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10</v>
      </c>
      <c r="N4" s="22" t="s">
        <v>8</v>
      </c>
      <c r="Q4" s="22"/>
      <c r="R4" s="2" t="s">
        <v>9</v>
      </c>
      <c r="S4" s="2"/>
      <c r="T4" s="23">
        <v>40976</v>
      </c>
    </row>
    <row r="5" spans="4:19" ht="12.75">
      <c r="D5" s="2"/>
      <c r="E5" s="2" t="s">
        <v>10</v>
      </c>
      <c r="F5" s="2" t="s">
        <v>11</v>
      </c>
      <c r="G5" s="2"/>
      <c r="H5" s="2"/>
      <c r="I5" s="2"/>
      <c r="N5" s="22" t="s">
        <v>12</v>
      </c>
      <c r="Q5" s="24" t="s">
        <v>12</v>
      </c>
      <c r="S5" s="22" t="s">
        <v>13</v>
      </c>
    </row>
    <row r="6" spans="4:19" ht="12.75">
      <c r="D6" s="2"/>
      <c r="E6" s="2" t="s">
        <v>14</v>
      </c>
      <c r="F6" s="25" t="s">
        <v>15</v>
      </c>
      <c r="G6" s="2"/>
      <c r="H6" s="2"/>
      <c r="I6" s="2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30</v>
      </c>
      <c r="L9" s="30" t="s">
        <v>31</v>
      </c>
      <c r="M9" s="30" t="s">
        <v>32</v>
      </c>
      <c r="N9" s="30" t="s">
        <v>30</v>
      </c>
      <c r="O9" s="30" t="s">
        <v>30</v>
      </c>
      <c r="P9" s="30" t="s">
        <v>31</v>
      </c>
      <c r="Q9" s="30" t="s">
        <v>33</v>
      </c>
      <c r="R9" s="30" t="s">
        <v>30</v>
      </c>
      <c r="S9" s="31" t="s">
        <v>31</v>
      </c>
      <c r="T9" s="30" t="s">
        <v>31</v>
      </c>
    </row>
    <row r="10" spans="4:256" s="32" customFormat="1" ht="12.75">
      <c r="D10" s="33">
        <v>1</v>
      </c>
      <c r="E10" s="33">
        <v>1</v>
      </c>
      <c r="F10" s="31" t="s">
        <v>111</v>
      </c>
      <c r="G10" s="31" t="s">
        <v>39</v>
      </c>
      <c r="H10" s="31" t="s">
        <v>37</v>
      </c>
      <c r="I10" s="34">
        <v>2</v>
      </c>
      <c r="J10" s="34">
        <v>12</v>
      </c>
      <c r="K10" s="55">
        <v>198891</v>
      </c>
      <c r="L10" s="55">
        <v>6286</v>
      </c>
      <c r="M10" s="36">
        <f aca="true" t="shared" si="0" ref="M10:M34">O10/N10-100%</f>
        <v>-0.5278471695992517</v>
      </c>
      <c r="N10" s="35">
        <v>551618</v>
      </c>
      <c r="O10" s="35">
        <v>260448</v>
      </c>
      <c r="P10" s="35">
        <v>8798</v>
      </c>
      <c r="Q10" s="37">
        <v>551618</v>
      </c>
      <c r="R10" s="35">
        <f aca="true" t="shared" si="1" ref="R10:R33">O10+Q10</f>
        <v>812066</v>
      </c>
      <c r="S10" s="38">
        <v>18062</v>
      </c>
      <c r="T10" s="39">
        <f aca="true" t="shared" si="2" ref="T10:T33">S10+P10</f>
        <v>26860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4</v>
      </c>
      <c r="F11" s="31" t="s">
        <v>43</v>
      </c>
      <c r="G11" s="31" t="s">
        <v>44</v>
      </c>
      <c r="H11" s="31" t="s">
        <v>45</v>
      </c>
      <c r="I11" s="34">
        <v>12</v>
      </c>
      <c r="J11" s="34">
        <v>14</v>
      </c>
      <c r="K11" s="35">
        <v>153372</v>
      </c>
      <c r="L11" s="35">
        <v>5156</v>
      </c>
      <c r="M11" s="36">
        <f t="shared" si="0"/>
        <v>-0.10305209906734758</v>
      </c>
      <c r="N11" s="35">
        <v>208545</v>
      </c>
      <c r="O11" s="35">
        <v>187054</v>
      </c>
      <c r="P11" s="35">
        <v>6929</v>
      </c>
      <c r="Q11" s="37">
        <v>3998712.3</v>
      </c>
      <c r="R11" s="35">
        <f t="shared" si="1"/>
        <v>4185766.3</v>
      </c>
      <c r="S11" s="38">
        <v>141126</v>
      </c>
      <c r="T11" s="39">
        <f t="shared" si="2"/>
        <v>148055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3</v>
      </c>
      <c r="F12" s="31" t="s">
        <v>98</v>
      </c>
      <c r="G12" s="31" t="s">
        <v>36</v>
      </c>
      <c r="H12" s="31" t="s">
        <v>37</v>
      </c>
      <c r="I12" s="34">
        <v>4</v>
      </c>
      <c r="J12" s="34">
        <v>11</v>
      </c>
      <c r="K12" s="35">
        <v>151847</v>
      </c>
      <c r="L12" s="35">
        <v>3802</v>
      </c>
      <c r="M12" s="36">
        <f t="shared" si="0"/>
        <v>-0.15530161284286947</v>
      </c>
      <c r="N12" s="35">
        <v>213784</v>
      </c>
      <c r="O12" s="35">
        <v>180583</v>
      </c>
      <c r="P12" s="35">
        <v>4606</v>
      </c>
      <c r="Q12" s="37">
        <v>854473</v>
      </c>
      <c r="R12" s="35">
        <f t="shared" si="1"/>
        <v>1035056</v>
      </c>
      <c r="S12" s="38">
        <v>22845</v>
      </c>
      <c r="T12" s="39">
        <f t="shared" si="2"/>
        <v>27451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2</v>
      </c>
      <c r="F13" s="31" t="s">
        <v>105</v>
      </c>
      <c r="G13" s="31" t="s">
        <v>44</v>
      </c>
      <c r="H13" s="31" t="s">
        <v>37</v>
      </c>
      <c r="I13" s="34">
        <v>3</v>
      </c>
      <c r="J13" s="34">
        <v>14</v>
      </c>
      <c r="K13" s="35">
        <v>136250</v>
      </c>
      <c r="L13" s="35">
        <v>4282</v>
      </c>
      <c r="M13" s="36">
        <f t="shared" si="0"/>
        <v>-0.46262136939709764</v>
      </c>
      <c r="N13" s="35">
        <v>334001</v>
      </c>
      <c r="O13" s="35">
        <v>179485</v>
      </c>
      <c r="P13" s="35">
        <v>5966</v>
      </c>
      <c r="Q13" s="37">
        <v>713471</v>
      </c>
      <c r="R13" s="35">
        <f t="shared" si="1"/>
        <v>892956</v>
      </c>
      <c r="S13" s="38">
        <v>24848</v>
      </c>
      <c r="T13" s="39">
        <f t="shared" si="2"/>
        <v>30814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5</v>
      </c>
      <c r="F14" s="31" t="s">
        <v>112</v>
      </c>
      <c r="G14" s="31" t="s">
        <v>39</v>
      </c>
      <c r="H14" s="31" t="s">
        <v>37</v>
      </c>
      <c r="I14" s="34">
        <v>2</v>
      </c>
      <c r="J14" s="34">
        <v>10</v>
      </c>
      <c r="K14" s="55">
        <v>107007</v>
      </c>
      <c r="L14" s="55">
        <v>3448</v>
      </c>
      <c r="M14" s="36">
        <f t="shared" si="0"/>
        <v>-0.12772103644270305</v>
      </c>
      <c r="N14" s="35">
        <v>160279</v>
      </c>
      <c r="O14" s="35">
        <v>139808</v>
      </c>
      <c r="P14" s="35">
        <v>4876</v>
      </c>
      <c r="Q14" s="37">
        <v>160279</v>
      </c>
      <c r="R14" s="35">
        <f t="shared" si="1"/>
        <v>300087</v>
      </c>
      <c r="S14" s="38">
        <v>6151</v>
      </c>
      <c r="T14" s="39">
        <f t="shared" si="2"/>
        <v>11027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 t="s">
        <v>34</v>
      </c>
      <c r="F15" s="31" t="s">
        <v>117</v>
      </c>
      <c r="G15" s="31" t="s">
        <v>55</v>
      </c>
      <c r="H15" s="31" t="s">
        <v>45</v>
      </c>
      <c r="I15" s="34">
        <v>1</v>
      </c>
      <c r="J15" s="34">
        <v>9</v>
      </c>
      <c r="K15" s="35">
        <v>67214</v>
      </c>
      <c r="L15" s="35">
        <v>2246</v>
      </c>
      <c r="M15" s="36" t="e">
        <f t="shared" si="0"/>
        <v>#DIV/0!</v>
      </c>
      <c r="N15" s="35"/>
      <c r="O15" s="35">
        <v>99829</v>
      </c>
      <c r="P15" s="35">
        <v>3672</v>
      </c>
      <c r="Q15" s="37"/>
      <c r="R15" s="35">
        <f t="shared" si="1"/>
        <v>99829</v>
      </c>
      <c r="S15" s="38"/>
      <c r="T15" s="39">
        <f t="shared" si="2"/>
        <v>3672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 t="s">
        <v>34</v>
      </c>
      <c r="F16" s="31" t="s">
        <v>118</v>
      </c>
      <c r="G16" s="31" t="s">
        <v>44</v>
      </c>
      <c r="H16" s="31" t="s">
        <v>45</v>
      </c>
      <c r="I16" s="34">
        <v>1</v>
      </c>
      <c r="J16" s="34">
        <v>9</v>
      </c>
      <c r="K16" s="35">
        <v>60383</v>
      </c>
      <c r="L16" s="35">
        <v>2048</v>
      </c>
      <c r="M16" s="36" t="e">
        <f t="shared" si="0"/>
        <v>#DIV/0!</v>
      </c>
      <c r="N16" s="35"/>
      <c r="O16" s="35">
        <v>88263</v>
      </c>
      <c r="P16" s="35">
        <v>3290</v>
      </c>
      <c r="Q16" s="37"/>
      <c r="R16" s="35">
        <f t="shared" si="1"/>
        <v>88263</v>
      </c>
      <c r="S16" s="38"/>
      <c r="T16" s="39">
        <f t="shared" si="2"/>
        <v>3290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6</v>
      </c>
      <c r="F17" s="31" t="s">
        <v>101</v>
      </c>
      <c r="G17" s="31" t="s">
        <v>53</v>
      </c>
      <c r="H17" s="31" t="s">
        <v>37</v>
      </c>
      <c r="I17" s="43">
        <v>4</v>
      </c>
      <c r="J17" s="34">
        <v>7</v>
      </c>
      <c r="K17" s="35">
        <v>55905</v>
      </c>
      <c r="L17" s="35">
        <v>1765</v>
      </c>
      <c r="M17" s="36">
        <f t="shared" si="0"/>
        <v>-0.29788537568325624</v>
      </c>
      <c r="N17" s="35">
        <v>104463</v>
      </c>
      <c r="O17" s="35">
        <v>73345</v>
      </c>
      <c r="P17" s="35">
        <v>2502</v>
      </c>
      <c r="Q17" s="37">
        <v>450526</v>
      </c>
      <c r="R17" s="35">
        <f t="shared" si="1"/>
        <v>523871</v>
      </c>
      <c r="S17" s="38">
        <v>16169</v>
      </c>
      <c r="T17" s="39">
        <f t="shared" si="2"/>
        <v>18671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8</v>
      </c>
      <c r="F18" s="31" t="s">
        <v>99</v>
      </c>
      <c r="G18" s="31" t="s">
        <v>39</v>
      </c>
      <c r="H18" s="31" t="s">
        <v>37</v>
      </c>
      <c r="I18" s="43">
        <v>4</v>
      </c>
      <c r="J18" s="34">
        <v>10</v>
      </c>
      <c r="K18" s="35">
        <v>38906</v>
      </c>
      <c r="L18" s="35">
        <v>971</v>
      </c>
      <c r="M18" s="36">
        <f t="shared" si="0"/>
        <v>-0.3985541450326684</v>
      </c>
      <c r="N18" s="35">
        <v>80506</v>
      </c>
      <c r="O18" s="35">
        <v>48420</v>
      </c>
      <c r="P18" s="35">
        <v>1237</v>
      </c>
      <c r="Q18" s="37">
        <v>443350</v>
      </c>
      <c r="R18" s="35">
        <f t="shared" si="1"/>
        <v>491770</v>
      </c>
      <c r="S18" s="38">
        <v>11182</v>
      </c>
      <c r="T18" s="39">
        <f t="shared" si="2"/>
        <v>12419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 t="s">
        <v>34</v>
      </c>
      <c r="F19" s="31" t="s">
        <v>119</v>
      </c>
      <c r="G19" s="31" t="s">
        <v>44</v>
      </c>
      <c r="H19" s="31" t="s">
        <v>61</v>
      </c>
      <c r="I19" s="34">
        <v>1</v>
      </c>
      <c r="J19" s="34">
        <v>3</v>
      </c>
      <c r="K19" s="35">
        <v>32150</v>
      </c>
      <c r="L19" s="35">
        <v>1111</v>
      </c>
      <c r="M19" s="36" t="e">
        <f t="shared" si="0"/>
        <v>#DIV/0!</v>
      </c>
      <c r="N19" s="35"/>
      <c r="O19" s="35">
        <v>46560</v>
      </c>
      <c r="P19" s="35">
        <v>1677</v>
      </c>
      <c r="Q19" s="37"/>
      <c r="R19" s="35">
        <f t="shared" si="1"/>
        <v>46560</v>
      </c>
      <c r="S19" s="38"/>
      <c r="T19" s="39">
        <f t="shared" si="2"/>
        <v>1677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12</v>
      </c>
      <c r="F20" s="31" t="s">
        <v>93</v>
      </c>
      <c r="G20" s="31" t="s">
        <v>44</v>
      </c>
      <c r="H20" s="31" t="s">
        <v>37</v>
      </c>
      <c r="I20" s="34">
        <v>5</v>
      </c>
      <c r="J20" s="34">
        <v>5</v>
      </c>
      <c r="K20" s="55">
        <v>33188</v>
      </c>
      <c r="L20" s="55">
        <v>1069</v>
      </c>
      <c r="M20" s="36">
        <f t="shared" si="0"/>
        <v>-0.027216702853257835</v>
      </c>
      <c r="N20" s="35">
        <v>45597</v>
      </c>
      <c r="O20" s="35">
        <v>44356</v>
      </c>
      <c r="P20" s="35">
        <v>1505</v>
      </c>
      <c r="Q20" s="37">
        <v>342329</v>
      </c>
      <c r="R20" s="35">
        <f t="shared" si="1"/>
        <v>386685</v>
      </c>
      <c r="S20" s="38">
        <v>11827</v>
      </c>
      <c r="T20" s="39">
        <f t="shared" si="2"/>
        <v>13332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7</v>
      </c>
      <c r="F21" s="31" t="s">
        <v>106</v>
      </c>
      <c r="G21" s="31" t="s">
        <v>44</v>
      </c>
      <c r="H21" s="31" t="s">
        <v>107</v>
      </c>
      <c r="I21" s="34">
        <v>3</v>
      </c>
      <c r="J21" s="34">
        <v>11</v>
      </c>
      <c r="K21" s="35">
        <v>34301</v>
      </c>
      <c r="L21" s="35">
        <v>902</v>
      </c>
      <c r="M21" s="36">
        <f t="shared" si="0"/>
        <v>-0.538915432119983</v>
      </c>
      <c r="N21" s="35">
        <v>87279</v>
      </c>
      <c r="O21" s="35">
        <v>40243</v>
      </c>
      <c r="P21" s="35">
        <v>1078</v>
      </c>
      <c r="Q21" s="37">
        <v>221403</v>
      </c>
      <c r="R21" s="35">
        <f t="shared" si="1"/>
        <v>261646</v>
      </c>
      <c r="S21" s="38">
        <v>5758</v>
      </c>
      <c r="T21" s="39">
        <f t="shared" si="2"/>
        <v>6836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9</v>
      </c>
      <c r="F22" s="31" t="s">
        <v>38</v>
      </c>
      <c r="G22" s="44" t="s">
        <v>39</v>
      </c>
      <c r="H22" s="31" t="s">
        <v>37</v>
      </c>
      <c r="I22" s="34">
        <v>11</v>
      </c>
      <c r="J22" s="34">
        <v>13</v>
      </c>
      <c r="K22" s="35">
        <v>30041</v>
      </c>
      <c r="L22" s="35">
        <v>1382</v>
      </c>
      <c r="M22" s="36">
        <f t="shared" si="0"/>
        <v>-0.3915100928965566</v>
      </c>
      <c r="N22" s="35">
        <v>57268</v>
      </c>
      <c r="O22" s="35">
        <v>34847</v>
      </c>
      <c r="P22" s="35">
        <v>1615</v>
      </c>
      <c r="Q22" s="37">
        <v>2377677</v>
      </c>
      <c r="R22" s="35">
        <f t="shared" si="1"/>
        <v>2412524</v>
      </c>
      <c r="S22" s="38">
        <v>95526</v>
      </c>
      <c r="T22" s="39">
        <f t="shared" si="2"/>
        <v>97141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10</v>
      </c>
      <c r="F23" s="31" t="s">
        <v>42</v>
      </c>
      <c r="G23" s="44" t="s">
        <v>41</v>
      </c>
      <c r="H23" s="31" t="s">
        <v>37</v>
      </c>
      <c r="I23" s="34">
        <v>14</v>
      </c>
      <c r="J23" s="34">
        <v>10</v>
      </c>
      <c r="K23" s="35">
        <v>29882</v>
      </c>
      <c r="L23" s="35">
        <v>951</v>
      </c>
      <c r="M23" s="36">
        <f t="shared" si="0"/>
        <v>-0.37184559756166824</v>
      </c>
      <c r="N23" s="35">
        <v>52823</v>
      </c>
      <c r="O23" s="35">
        <v>33181</v>
      </c>
      <c r="P23" s="35">
        <v>1060</v>
      </c>
      <c r="Q23" s="37">
        <v>3699351.56</v>
      </c>
      <c r="R23" s="35">
        <f t="shared" si="1"/>
        <v>3732532.56</v>
      </c>
      <c r="S23" s="38">
        <v>116167</v>
      </c>
      <c r="T23" s="39">
        <f t="shared" si="2"/>
        <v>117227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14</v>
      </c>
      <c r="F24" s="31" t="s">
        <v>71</v>
      </c>
      <c r="G24" s="44" t="s">
        <v>44</v>
      </c>
      <c r="H24" s="31" t="s">
        <v>37</v>
      </c>
      <c r="I24" s="34">
        <v>9</v>
      </c>
      <c r="J24" s="34">
        <v>9</v>
      </c>
      <c r="K24" s="55">
        <v>25880</v>
      </c>
      <c r="L24" s="55">
        <v>1075</v>
      </c>
      <c r="M24" s="36">
        <f t="shared" si="0"/>
        <v>-0.10632322487305323</v>
      </c>
      <c r="N24" s="35">
        <v>35251</v>
      </c>
      <c r="O24" s="35">
        <v>31503</v>
      </c>
      <c r="P24" s="35">
        <v>1348</v>
      </c>
      <c r="Q24" s="37">
        <v>377858</v>
      </c>
      <c r="R24" s="35">
        <f t="shared" si="1"/>
        <v>409361</v>
      </c>
      <c r="S24" s="38">
        <v>15929</v>
      </c>
      <c r="T24" s="39">
        <f t="shared" si="2"/>
        <v>17277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11</v>
      </c>
      <c r="F25" s="31" t="s">
        <v>100</v>
      </c>
      <c r="G25" s="44" t="s">
        <v>50</v>
      </c>
      <c r="H25" s="31" t="s">
        <v>51</v>
      </c>
      <c r="I25" s="34">
        <v>4</v>
      </c>
      <c r="J25" s="34">
        <v>8</v>
      </c>
      <c r="K25" s="35">
        <v>16940</v>
      </c>
      <c r="L25" s="35">
        <v>569</v>
      </c>
      <c r="M25" s="36">
        <f t="shared" si="0"/>
        <v>-0.49087065154718434</v>
      </c>
      <c r="N25" s="35">
        <v>46827</v>
      </c>
      <c r="O25" s="35">
        <v>23841</v>
      </c>
      <c r="P25" s="35">
        <v>873</v>
      </c>
      <c r="Q25" s="37">
        <v>497870</v>
      </c>
      <c r="R25" s="35">
        <f t="shared" si="1"/>
        <v>521711</v>
      </c>
      <c r="S25" s="38">
        <v>18464</v>
      </c>
      <c r="T25" s="39">
        <f t="shared" si="2"/>
        <v>19337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13</v>
      </c>
      <c r="F26" s="31" t="s">
        <v>95</v>
      </c>
      <c r="G26" s="44" t="s">
        <v>55</v>
      </c>
      <c r="H26" s="31" t="s">
        <v>45</v>
      </c>
      <c r="I26" s="34">
        <v>5</v>
      </c>
      <c r="J26" s="34">
        <v>8</v>
      </c>
      <c r="K26" s="55">
        <v>11159</v>
      </c>
      <c r="L26" s="55">
        <v>439</v>
      </c>
      <c r="M26" s="36">
        <f t="shared" si="0"/>
        <v>-0.47148163433759804</v>
      </c>
      <c r="N26" s="35">
        <v>36345</v>
      </c>
      <c r="O26" s="35">
        <v>19209</v>
      </c>
      <c r="P26" s="35">
        <v>822</v>
      </c>
      <c r="Q26" s="37">
        <v>157754</v>
      </c>
      <c r="R26" s="35">
        <f t="shared" si="1"/>
        <v>176963</v>
      </c>
      <c r="S26" s="38">
        <v>6253</v>
      </c>
      <c r="T26" s="39">
        <f t="shared" si="2"/>
        <v>7075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15</v>
      </c>
      <c r="F27" s="31" t="s">
        <v>94</v>
      </c>
      <c r="G27" s="44" t="s">
        <v>39</v>
      </c>
      <c r="H27" s="31" t="s">
        <v>37</v>
      </c>
      <c r="I27" s="34">
        <v>5</v>
      </c>
      <c r="J27" s="34">
        <v>5</v>
      </c>
      <c r="K27" s="55">
        <v>13491</v>
      </c>
      <c r="L27" s="55">
        <v>474</v>
      </c>
      <c r="M27" s="36">
        <f t="shared" si="0"/>
        <v>-0.22696260854155592</v>
      </c>
      <c r="N27" s="35">
        <v>22572</v>
      </c>
      <c r="O27" s="35">
        <v>17449</v>
      </c>
      <c r="P27" s="35">
        <v>643</v>
      </c>
      <c r="Q27" s="37">
        <v>236484</v>
      </c>
      <c r="R27" s="35">
        <f t="shared" si="1"/>
        <v>253933</v>
      </c>
      <c r="S27" s="38">
        <v>8759</v>
      </c>
      <c r="T27" s="39">
        <f t="shared" si="2"/>
        <v>9402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17</v>
      </c>
      <c r="F28" s="31" t="s">
        <v>89</v>
      </c>
      <c r="G28" s="44" t="s">
        <v>44</v>
      </c>
      <c r="H28" s="31" t="s">
        <v>61</v>
      </c>
      <c r="I28" s="34">
        <v>6</v>
      </c>
      <c r="J28" s="34">
        <v>4</v>
      </c>
      <c r="K28" s="55">
        <v>14683</v>
      </c>
      <c r="L28" s="55">
        <v>508</v>
      </c>
      <c r="M28" s="36">
        <f t="shared" si="0"/>
        <v>-0.15442378422558234</v>
      </c>
      <c r="N28" s="35">
        <v>19576</v>
      </c>
      <c r="O28" s="35">
        <v>16553</v>
      </c>
      <c r="P28" s="35">
        <v>652</v>
      </c>
      <c r="Q28" s="37">
        <v>208652</v>
      </c>
      <c r="R28" s="35">
        <f t="shared" si="1"/>
        <v>225205</v>
      </c>
      <c r="S28" s="38">
        <v>7672</v>
      </c>
      <c r="T28" s="39">
        <f t="shared" si="2"/>
        <v>8324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19</v>
      </c>
      <c r="F29" s="31" t="s">
        <v>64</v>
      </c>
      <c r="G29" s="44" t="s">
        <v>50</v>
      </c>
      <c r="H29" s="31" t="s">
        <v>51</v>
      </c>
      <c r="I29" s="34">
        <v>10</v>
      </c>
      <c r="J29" s="34">
        <v>5</v>
      </c>
      <c r="K29" s="55">
        <v>10565</v>
      </c>
      <c r="L29" s="55">
        <v>479</v>
      </c>
      <c r="M29" s="36">
        <f t="shared" si="0"/>
        <v>-0.12726118692478583</v>
      </c>
      <c r="N29" s="35">
        <v>15755</v>
      </c>
      <c r="O29" s="35">
        <v>13750</v>
      </c>
      <c r="P29" s="35">
        <v>608</v>
      </c>
      <c r="Q29" s="37">
        <v>1926397</v>
      </c>
      <c r="R29" s="35">
        <f t="shared" si="1"/>
        <v>1940147</v>
      </c>
      <c r="S29" s="38">
        <v>66992</v>
      </c>
      <c r="T29" s="39">
        <f t="shared" si="2"/>
        <v>67600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16</v>
      </c>
      <c r="F30" s="31" t="s">
        <v>87</v>
      </c>
      <c r="G30" s="44" t="s">
        <v>44</v>
      </c>
      <c r="H30" s="31" t="s">
        <v>37</v>
      </c>
      <c r="I30" s="34">
        <v>6</v>
      </c>
      <c r="J30" s="34">
        <v>4</v>
      </c>
      <c r="K30" s="55">
        <v>7230</v>
      </c>
      <c r="L30" s="55">
        <v>250</v>
      </c>
      <c r="M30" s="36">
        <f t="shared" si="0"/>
        <v>-0.4583353793272772</v>
      </c>
      <c r="N30" s="35">
        <v>20365</v>
      </c>
      <c r="O30" s="35">
        <v>11031</v>
      </c>
      <c r="P30" s="35">
        <v>427</v>
      </c>
      <c r="Q30" s="37">
        <v>475241</v>
      </c>
      <c r="R30" s="35">
        <f t="shared" si="1"/>
        <v>486272</v>
      </c>
      <c r="S30" s="38">
        <v>17275</v>
      </c>
      <c r="T30" s="39">
        <f t="shared" si="2"/>
        <v>17702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18</v>
      </c>
      <c r="F31" s="31" t="s">
        <v>88</v>
      </c>
      <c r="G31" s="44" t="s">
        <v>58</v>
      </c>
      <c r="H31" s="31" t="s">
        <v>51</v>
      </c>
      <c r="I31" s="34">
        <v>6</v>
      </c>
      <c r="J31" s="34">
        <v>8</v>
      </c>
      <c r="K31" s="55">
        <v>6556</v>
      </c>
      <c r="L31" s="55">
        <v>303</v>
      </c>
      <c r="M31" s="36">
        <f t="shared" si="0"/>
        <v>-0.5477241129178505</v>
      </c>
      <c r="N31" s="35">
        <v>16543</v>
      </c>
      <c r="O31" s="35">
        <v>7482</v>
      </c>
      <c r="P31" s="35">
        <v>347</v>
      </c>
      <c r="Q31" s="37">
        <v>202703</v>
      </c>
      <c r="R31" s="35">
        <f t="shared" si="1"/>
        <v>210185</v>
      </c>
      <c r="S31" s="38">
        <v>8337</v>
      </c>
      <c r="T31" s="39">
        <f t="shared" si="2"/>
        <v>8684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21</v>
      </c>
      <c r="F32" s="31" t="s">
        <v>113</v>
      </c>
      <c r="G32" s="44" t="s">
        <v>44</v>
      </c>
      <c r="H32" s="31" t="s">
        <v>37</v>
      </c>
      <c r="I32" s="34">
        <v>2</v>
      </c>
      <c r="J32" s="34">
        <v>4</v>
      </c>
      <c r="K32" s="55">
        <v>3760</v>
      </c>
      <c r="L32" s="55">
        <v>119</v>
      </c>
      <c r="M32" s="36">
        <f t="shared" si="0"/>
        <v>-0.38238764346240484</v>
      </c>
      <c r="N32" s="35">
        <v>9323</v>
      </c>
      <c r="O32" s="35">
        <v>5758</v>
      </c>
      <c r="P32" s="35">
        <v>203</v>
      </c>
      <c r="Q32" s="37">
        <v>9323</v>
      </c>
      <c r="R32" s="35">
        <f t="shared" si="1"/>
        <v>15081</v>
      </c>
      <c r="S32" s="38">
        <v>371</v>
      </c>
      <c r="T32" s="39">
        <f t="shared" si="2"/>
        <v>574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>
        <v>22</v>
      </c>
      <c r="F33" s="31" t="s">
        <v>114</v>
      </c>
      <c r="G33" s="44" t="s">
        <v>44</v>
      </c>
      <c r="H33" s="31" t="s">
        <v>61</v>
      </c>
      <c r="I33" s="34">
        <v>2</v>
      </c>
      <c r="J33" s="34">
        <v>3</v>
      </c>
      <c r="K33" s="55">
        <v>2042</v>
      </c>
      <c r="L33" s="55">
        <v>98</v>
      </c>
      <c r="M33" s="36">
        <f t="shared" si="0"/>
        <v>-0.3310613437195715</v>
      </c>
      <c r="N33" s="35">
        <v>6162</v>
      </c>
      <c r="O33" s="35">
        <v>4122</v>
      </c>
      <c r="P33" s="35">
        <v>206</v>
      </c>
      <c r="Q33" s="37">
        <v>6162</v>
      </c>
      <c r="R33" s="35">
        <f t="shared" si="1"/>
        <v>10284</v>
      </c>
      <c r="S33" s="38">
        <v>305</v>
      </c>
      <c r="T33" s="39">
        <f t="shared" si="2"/>
        <v>511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2" ht="13.5" thickBot="1">
      <c r="D34" s="46"/>
      <c r="E34" s="47"/>
      <c r="F34" s="47"/>
      <c r="G34" s="47"/>
      <c r="H34" s="47"/>
      <c r="I34" s="47"/>
      <c r="J34" s="47"/>
      <c r="K34" s="48">
        <f>SUM(K10:K33)</f>
        <v>1241643</v>
      </c>
      <c r="L34" s="48">
        <f>SUM(L10:L33)</f>
        <v>39733</v>
      </c>
      <c r="M34" s="49">
        <f t="shared" si="0"/>
        <v>-0.24366623652513408</v>
      </c>
      <c r="N34" s="48">
        <f>SUM(N10:N33)</f>
        <v>2124882</v>
      </c>
      <c r="O34" s="48">
        <f aca="true" t="shared" si="3" ref="O34:T34">SUM(O10:O33)</f>
        <v>1607120</v>
      </c>
      <c r="P34" s="48">
        <f t="shared" si="3"/>
        <v>54940</v>
      </c>
      <c r="Q34" s="48">
        <f t="shared" si="3"/>
        <v>17911633.86</v>
      </c>
      <c r="R34" s="48">
        <f t="shared" si="3"/>
        <v>19518753.86</v>
      </c>
      <c r="S34" s="48">
        <f t="shared" si="3"/>
        <v>620018</v>
      </c>
      <c r="T34" s="48">
        <f t="shared" si="3"/>
        <v>674958</v>
      </c>
      <c r="U34" s="50"/>
      <c r="V34" s="51"/>
    </row>
    <row r="37" spans="15:16" ht="12.75">
      <c r="O37" s="52"/>
      <c r="P37" s="53"/>
    </row>
    <row r="38" ht="12.75">
      <c r="F38" s="54"/>
    </row>
    <row r="40" spans="16:256" s="1" customFormat="1" ht="12.75">
      <c r="P40" s="51"/>
      <c r="Q40" s="51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0"/>
  <sheetViews>
    <sheetView zoomScalePageLayoutView="0" workbookViewId="0" topLeftCell="D2">
      <selection activeCell="U21" sqref="U21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 t="s">
        <v>0</v>
      </c>
      <c r="L2" s="6" t="s">
        <v>1</v>
      </c>
      <c r="M2" s="7"/>
      <c r="N2" s="8"/>
      <c r="O2" s="9" t="s">
        <v>109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110</v>
      </c>
      <c r="P3" s="3"/>
      <c r="Q3" s="3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9</v>
      </c>
      <c r="N4" s="22" t="s">
        <v>8</v>
      </c>
      <c r="Q4" s="22"/>
      <c r="R4" s="2" t="s">
        <v>9</v>
      </c>
      <c r="S4" s="2"/>
      <c r="T4" s="23">
        <v>40969</v>
      </c>
    </row>
    <row r="5" spans="4:19" ht="12.75">
      <c r="D5" s="2"/>
      <c r="E5" s="2" t="s">
        <v>10</v>
      </c>
      <c r="F5" s="2" t="s">
        <v>11</v>
      </c>
      <c r="G5" s="2"/>
      <c r="H5" s="2"/>
      <c r="I5" s="2"/>
      <c r="N5" s="22" t="s">
        <v>12</v>
      </c>
      <c r="Q5" s="24" t="s">
        <v>12</v>
      </c>
      <c r="S5" s="22" t="s">
        <v>13</v>
      </c>
    </row>
    <row r="6" spans="4:19" ht="12.75">
      <c r="D6" s="2"/>
      <c r="E6" s="2" t="s">
        <v>14</v>
      </c>
      <c r="F6" s="25" t="s">
        <v>15</v>
      </c>
      <c r="G6" s="2"/>
      <c r="H6" s="2"/>
      <c r="I6" s="2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30</v>
      </c>
      <c r="L9" s="30" t="s">
        <v>31</v>
      </c>
      <c r="M9" s="30" t="s">
        <v>32</v>
      </c>
      <c r="N9" s="30" t="s">
        <v>30</v>
      </c>
      <c r="O9" s="30" t="s">
        <v>30</v>
      </c>
      <c r="P9" s="30" t="s">
        <v>31</v>
      </c>
      <c r="Q9" s="30" t="s">
        <v>33</v>
      </c>
      <c r="R9" s="30" t="s">
        <v>30</v>
      </c>
      <c r="S9" s="31" t="s">
        <v>31</v>
      </c>
      <c r="T9" s="30" t="s">
        <v>31</v>
      </c>
    </row>
    <row r="10" spans="4:256" s="32" customFormat="1" ht="12.75">
      <c r="D10" s="33">
        <v>1</v>
      </c>
      <c r="E10" s="33" t="s">
        <v>34</v>
      </c>
      <c r="F10" s="31" t="s">
        <v>111</v>
      </c>
      <c r="G10" s="31" t="s">
        <v>39</v>
      </c>
      <c r="H10" s="31" t="s">
        <v>37</v>
      </c>
      <c r="I10" s="34">
        <v>1</v>
      </c>
      <c r="J10" s="34">
        <v>13</v>
      </c>
      <c r="K10" s="55">
        <v>469770</v>
      </c>
      <c r="L10" s="55">
        <v>14504</v>
      </c>
      <c r="M10" s="36" t="e">
        <f aca="true" t="shared" si="0" ref="M10:M34">O10/N10-100%</f>
        <v>#DIV/0!</v>
      </c>
      <c r="N10" s="35"/>
      <c r="O10" s="35">
        <v>551618</v>
      </c>
      <c r="P10" s="35">
        <v>18062</v>
      </c>
      <c r="Q10" s="37"/>
      <c r="R10" s="35">
        <f aca="true" t="shared" si="1" ref="R10:R33">O10+Q10</f>
        <v>551618</v>
      </c>
      <c r="S10" s="38"/>
      <c r="T10" s="39">
        <f aca="true" t="shared" si="2" ref="T10:T33">S10+P10</f>
        <v>18062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1</v>
      </c>
      <c r="F11" s="31" t="s">
        <v>105</v>
      </c>
      <c r="G11" s="31" t="s">
        <v>44</v>
      </c>
      <c r="H11" s="31" t="s">
        <v>37</v>
      </c>
      <c r="I11" s="34">
        <v>2</v>
      </c>
      <c r="J11" s="34">
        <v>14</v>
      </c>
      <c r="K11" s="35">
        <v>250259</v>
      </c>
      <c r="L11" s="35">
        <v>8775</v>
      </c>
      <c r="M11" s="36">
        <f t="shared" si="0"/>
        <v>-0.11982238385116084</v>
      </c>
      <c r="N11" s="35">
        <v>379470</v>
      </c>
      <c r="O11" s="35">
        <v>334001</v>
      </c>
      <c r="P11" s="35">
        <v>12029</v>
      </c>
      <c r="Q11" s="37">
        <v>379470</v>
      </c>
      <c r="R11" s="35">
        <f t="shared" si="1"/>
        <v>713471</v>
      </c>
      <c r="S11" s="38">
        <v>12819</v>
      </c>
      <c r="T11" s="39">
        <f t="shared" si="2"/>
        <v>24848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31" t="s">
        <v>98</v>
      </c>
      <c r="G12" s="31" t="s">
        <v>36</v>
      </c>
      <c r="H12" s="31" t="s">
        <v>37</v>
      </c>
      <c r="I12" s="34">
        <v>3</v>
      </c>
      <c r="J12" s="34">
        <v>13</v>
      </c>
      <c r="K12" s="35">
        <v>174040</v>
      </c>
      <c r="L12" s="35">
        <v>4451</v>
      </c>
      <c r="M12" s="36">
        <f t="shared" si="0"/>
        <v>-0.24606340171464647</v>
      </c>
      <c r="N12" s="35">
        <v>283557</v>
      </c>
      <c r="O12" s="35">
        <v>213784</v>
      </c>
      <c r="P12" s="35">
        <v>5676</v>
      </c>
      <c r="Q12" s="37">
        <v>640689</v>
      </c>
      <c r="R12" s="35">
        <f t="shared" si="1"/>
        <v>854473</v>
      </c>
      <c r="S12" s="38">
        <v>17169</v>
      </c>
      <c r="T12" s="39">
        <f t="shared" si="2"/>
        <v>22845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3</v>
      </c>
      <c r="F13" s="31" t="s">
        <v>43</v>
      </c>
      <c r="G13" s="31" t="s">
        <v>44</v>
      </c>
      <c r="H13" s="31" t="s">
        <v>45</v>
      </c>
      <c r="I13" s="34">
        <v>11</v>
      </c>
      <c r="J13" s="34">
        <v>14</v>
      </c>
      <c r="K13" s="35">
        <v>165286</v>
      </c>
      <c r="L13" s="35">
        <v>5400</v>
      </c>
      <c r="M13" s="36">
        <f t="shared" si="0"/>
        <v>-0.1592758028493796</v>
      </c>
      <c r="N13" s="35">
        <v>248054</v>
      </c>
      <c r="O13" s="35">
        <v>208545</v>
      </c>
      <c r="P13" s="35">
        <v>7412</v>
      </c>
      <c r="Q13" s="37">
        <v>3790167.3</v>
      </c>
      <c r="R13" s="35">
        <f t="shared" si="1"/>
        <v>3998712.3</v>
      </c>
      <c r="S13" s="38">
        <v>133714</v>
      </c>
      <c r="T13" s="39">
        <f t="shared" si="2"/>
        <v>141126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 t="s">
        <v>34</v>
      </c>
      <c r="F14" s="31" t="s">
        <v>112</v>
      </c>
      <c r="G14" s="31" t="s">
        <v>39</v>
      </c>
      <c r="H14" s="31" t="s">
        <v>37</v>
      </c>
      <c r="I14" s="34">
        <v>1</v>
      </c>
      <c r="J14" s="34">
        <v>9</v>
      </c>
      <c r="K14" s="55">
        <v>104649</v>
      </c>
      <c r="L14" s="55">
        <v>3616</v>
      </c>
      <c r="M14" s="36" t="e">
        <f t="shared" si="0"/>
        <v>#DIV/0!</v>
      </c>
      <c r="N14" s="35"/>
      <c r="O14" s="35">
        <v>160279</v>
      </c>
      <c r="P14" s="35">
        <v>6151</v>
      </c>
      <c r="Q14" s="37"/>
      <c r="R14" s="35">
        <f t="shared" si="1"/>
        <v>160279</v>
      </c>
      <c r="S14" s="38"/>
      <c r="T14" s="39">
        <f t="shared" si="2"/>
        <v>6151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4</v>
      </c>
      <c r="F15" s="31" t="s">
        <v>101</v>
      </c>
      <c r="G15" s="31" t="s">
        <v>53</v>
      </c>
      <c r="H15" s="31" t="s">
        <v>37</v>
      </c>
      <c r="I15" s="34">
        <v>3</v>
      </c>
      <c r="J15" s="34">
        <v>7</v>
      </c>
      <c r="K15" s="35">
        <v>81391</v>
      </c>
      <c r="L15" s="35">
        <v>2616</v>
      </c>
      <c r="M15" s="36">
        <f t="shared" si="0"/>
        <v>-0.28074608573513815</v>
      </c>
      <c r="N15" s="35">
        <v>145238</v>
      </c>
      <c r="O15" s="35">
        <v>104463</v>
      </c>
      <c r="P15" s="35">
        <v>3596</v>
      </c>
      <c r="Q15" s="37">
        <v>346063</v>
      </c>
      <c r="R15" s="35">
        <f t="shared" si="1"/>
        <v>450526</v>
      </c>
      <c r="S15" s="38">
        <v>12573</v>
      </c>
      <c r="T15" s="39">
        <f t="shared" si="2"/>
        <v>16169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6</v>
      </c>
      <c r="F16" s="31" t="s">
        <v>106</v>
      </c>
      <c r="G16" s="31" t="s">
        <v>44</v>
      </c>
      <c r="H16" s="31" t="s">
        <v>107</v>
      </c>
      <c r="I16" s="34">
        <v>2</v>
      </c>
      <c r="J16" s="34">
        <v>11</v>
      </c>
      <c r="K16" s="35">
        <v>63896</v>
      </c>
      <c r="L16" s="35">
        <v>1605</v>
      </c>
      <c r="M16" s="36">
        <f t="shared" si="0"/>
        <v>-0.3492663505412902</v>
      </c>
      <c r="N16" s="35">
        <v>134124</v>
      </c>
      <c r="O16" s="35">
        <v>87279</v>
      </c>
      <c r="P16" s="35">
        <v>2246</v>
      </c>
      <c r="Q16" s="37">
        <v>134124</v>
      </c>
      <c r="R16" s="35">
        <f t="shared" si="1"/>
        <v>221403</v>
      </c>
      <c r="S16" s="38">
        <v>3512</v>
      </c>
      <c r="T16" s="39">
        <f t="shared" si="2"/>
        <v>5758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7</v>
      </c>
      <c r="F17" s="31" t="s">
        <v>99</v>
      </c>
      <c r="G17" s="31" t="s">
        <v>39</v>
      </c>
      <c r="H17" s="31" t="s">
        <v>37</v>
      </c>
      <c r="I17" s="43">
        <v>3</v>
      </c>
      <c r="J17" s="34">
        <v>13</v>
      </c>
      <c r="K17" s="35">
        <v>67487</v>
      </c>
      <c r="L17" s="35">
        <v>1725</v>
      </c>
      <c r="M17" s="36">
        <f t="shared" si="0"/>
        <v>-0.3990519911917292</v>
      </c>
      <c r="N17" s="35">
        <v>133965</v>
      </c>
      <c r="O17" s="35">
        <v>80506</v>
      </c>
      <c r="P17" s="35">
        <v>2091</v>
      </c>
      <c r="Q17" s="37">
        <v>362844</v>
      </c>
      <c r="R17" s="35">
        <f t="shared" si="1"/>
        <v>443350</v>
      </c>
      <c r="S17" s="38">
        <v>9091</v>
      </c>
      <c r="T17" s="39">
        <f t="shared" si="2"/>
        <v>11182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9</v>
      </c>
      <c r="F18" s="31" t="s">
        <v>38</v>
      </c>
      <c r="G18" s="31" t="s">
        <v>39</v>
      </c>
      <c r="H18" s="31" t="s">
        <v>37</v>
      </c>
      <c r="I18" s="43">
        <v>10</v>
      </c>
      <c r="J18" s="34">
        <v>14</v>
      </c>
      <c r="K18" s="35">
        <v>45951</v>
      </c>
      <c r="L18" s="35">
        <v>2093</v>
      </c>
      <c r="M18" s="36">
        <f t="shared" si="0"/>
        <v>-0.026815756381062483</v>
      </c>
      <c r="N18" s="35">
        <v>58846</v>
      </c>
      <c r="O18" s="35">
        <v>57268</v>
      </c>
      <c r="P18" s="35">
        <v>2981</v>
      </c>
      <c r="Q18" s="37">
        <v>2320409</v>
      </c>
      <c r="R18" s="35">
        <f t="shared" si="1"/>
        <v>2377677</v>
      </c>
      <c r="S18" s="38">
        <v>92545</v>
      </c>
      <c r="T18" s="39">
        <f t="shared" si="2"/>
        <v>95526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10</v>
      </c>
      <c r="F19" s="31" t="s">
        <v>42</v>
      </c>
      <c r="G19" s="31" t="s">
        <v>41</v>
      </c>
      <c r="H19" s="31" t="s">
        <v>37</v>
      </c>
      <c r="I19" s="34">
        <v>13</v>
      </c>
      <c r="J19" s="34">
        <v>16</v>
      </c>
      <c r="K19" s="35">
        <v>36414</v>
      </c>
      <c r="L19" s="35">
        <v>1077</v>
      </c>
      <c r="M19" s="36">
        <f t="shared" si="0"/>
        <v>0.16674029244157795</v>
      </c>
      <c r="N19" s="35">
        <v>45274</v>
      </c>
      <c r="O19" s="35">
        <v>52823</v>
      </c>
      <c r="P19" s="35">
        <v>1788</v>
      </c>
      <c r="Q19" s="37">
        <v>3646528.56</v>
      </c>
      <c r="R19" s="35">
        <f t="shared" si="1"/>
        <v>3699351.56</v>
      </c>
      <c r="S19" s="38">
        <v>114379</v>
      </c>
      <c r="T19" s="39">
        <f t="shared" si="2"/>
        <v>116167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5</v>
      </c>
      <c r="F20" s="31" t="s">
        <v>100</v>
      </c>
      <c r="G20" s="31" t="s">
        <v>50</v>
      </c>
      <c r="H20" s="31" t="s">
        <v>51</v>
      </c>
      <c r="I20" s="34">
        <v>3</v>
      </c>
      <c r="J20" s="34">
        <v>13</v>
      </c>
      <c r="K20" s="35">
        <v>37926</v>
      </c>
      <c r="L20" s="35">
        <v>1310</v>
      </c>
      <c r="M20" s="36">
        <f t="shared" si="0"/>
        <v>-0.6632265581174575</v>
      </c>
      <c r="N20" s="35">
        <v>139046</v>
      </c>
      <c r="O20" s="35">
        <v>46827</v>
      </c>
      <c r="P20" s="35">
        <v>1725</v>
      </c>
      <c r="Q20" s="37">
        <v>451043</v>
      </c>
      <c r="R20" s="35">
        <f t="shared" si="1"/>
        <v>497870</v>
      </c>
      <c r="S20" s="38">
        <v>16739</v>
      </c>
      <c r="T20" s="39">
        <f t="shared" si="2"/>
        <v>18464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8</v>
      </c>
      <c r="F21" s="31" t="s">
        <v>93</v>
      </c>
      <c r="G21" s="31" t="s">
        <v>44</v>
      </c>
      <c r="H21" s="31" t="s">
        <v>37</v>
      </c>
      <c r="I21" s="34">
        <v>4</v>
      </c>
      <c r="J21" s="34">
        <v>11</v>
      </c>
      <c r="K21" s="55">
        <v>34810</v>
      </c>
      <c r="L21" s="55">
        <v>1105</v>
      </c>
      <c r="M21" s="36">
        <f t="shared" si="0"/>
        <v>-0.38361608651571477</v>
      </c>
      <c r="N21" s="35">
        <v>73975</v>
      </c>
      <c r="O21" s="35">
        <v>45597</v>
      </c>
      <c r="P21" s="35">
        <v>1524</v>
      </c>
      <c r="Q21" s="37">
        <v>296732</v>
      </c>
      <c r="R21" s="35">
        <f t="shared" si="1"/>
        <v>342329</v>
      </c>
      <c r="S21" s="38">
        <v>10303</v>
      </c>
      <c r="T21" s="39">
        <f t="shared" si="2"/>
        <v>11827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14</v>
      </c>
      <c r="F22" s="31" t="s">
        <v>95</v>
      </c>
      <c r="G22" s="44" t="s">
        <v>55</v>
      </c>
      <c r="H22" s="31" t="s">
        <v>45</v>
      </c>
      <c r="I22" s="34">
        <v>4</v>
      </c>
      <c r="J22" s="34">
        <v>8</v>
      </c>
      <c r="K22" s="55">
        <v>22998</v>
      </c>
      <c r="L22" s="55">
        <v>927</v>
      </c>
      <c r="M22" s="36">
        <f t="shared" si="0"/>
        <v>0.1882887595631988</v>
      </c>
      <c r="N22" s="35">
        <v>30586</v>
      </c>
      <c r="O22" s="35">
        <v>36345</v>
      </c>
      <c r="P22" s="35">
        <v>1550</v>
      </c>
      <c r="Q22" s="37">
        <v>121409</v>
      </c>
      <c r="R22" s="35">
        <f t="shared" si="1"/>
        <v>157754</v>
      </c>
      <c r="S22" s="38">
        <v>4703</v>
      </c>
      <c r="T22" s="39">
        <f t="shared" si="2"/>
        <v>6253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12</v>
      </c>
      <c r="F23" s="31" t="s">
        <v>71</v>
      </c>
      <c r="G23" s="44" t="s">
        <v>44</v>
      </c>
      <c r="H23" s="31" t="s">
        <v>37</v>
      </c>
      <c r="I23" s="34">
        <v>8</v>
      </c>
      <c r="J23" s="34">
        <v>13</v>
      </c>
      <c r="K23" s="55">
        <v>32577</v>
      </c>
      <c r="L23" s="55">
        <v>1366</v>
      </c>
      <c r="M23" s="36">
        <f t="shared" si="0"/>
        <v>-0.04868438807178521</v>
      </c>
      <c r="N23" s="35">
        <v>37055</v>
      </c>
      <c r="O23" s="35">
        <v>35251</v>
      </c>
      <c r="P23" s="35">
        <v>1472</v>
      </c>
      <c r="Q23" s="37">
        <v>342607</v>
      </c>
      <c r="R23" s="35">
        <f t="shared" si="1"/>
        <v>377858</v>
      </c>
      <c r="S23" s="38">
        <v>14457</v>
      </c>
      <c r="T23" s="39">
        <f t="shared" si="2"/>
        <v>15929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13</v>
      </c>
      <c r="F24" s="31" t="s">
        <v>94</v>
      </c>
      <c r="G24" s="44" t="s">
        <v>39</v>
      </c>
      <c r="H24" s="31" t="s">
        <v>37</v>
      </c>
      <c r="I24" s="34">
        <v>4</v>
      </c>
      <c r="J24" s="34">
        <v>10</v>
      </c>
      <c r="K24" s="55">
        <v>17415</v>
      </c>
      <c r="L24" s="55">
        <v>606</v>
      </c>
      <c r="M24" s="36">
        <f t="shared" si="0"/>
        <v>-0.37261659903274225</v>
      </c>
      <c r="N24" s="35">
        <v>35978</v>
      </c>
      <c r="O24" s="35">
        <v>22572</v>
      </c>
      <c r="P24" s="35">
        <v>861</v>
      </c>
      <c r="Q24" s="37">
        <v>213912</v>
      </c>
      <c r="R24" s="35">
        <f t="shared" si="1"/>
        <v>236484</v>
      </c>
      <c r="S24" s="38">
        <v>7898</v>
      </c>
      <c r="T24" s="39">
        <f t="shared" si="2"/>
        <v>8759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11</v>
      </c>
      <c r="F25" s="31" t="s">
        <v>87</v>
      </c>
      <c r="G25" s="44" t="s">
        <v>44</v>
      </c>
      <c r="H25" s="31" t="s">
        <v>37</v>
      </c>
      <c r="I25" s="34">
        <v>5</v>
      </c>
      <c r="J25" s="34">
        <v>11</v>
      </c>
      <c r="K25" s="55">
        <v>15624</v>
      </c>
      <c r="L25" s="55">
        <v>517</v>
      </c>
      <c r="M25" s="36">
        <f t="shared" si="0"/>
        <v>-0.5179425271031577</v>
      </c>
      <c r="N25" s="35">
        <v>42246</v>
      </c>
      <c r="O25" s="35">
        <v>20365</v>
      </c>
      <c r="P25" s="35">
        <v>718</v>
      </c>
      <c r="Q25" s="37">
        <v>454876</v>
      </c>
      <c r="R25" s="35">
        <f t="shared" si="1"/>
        <v>475241</v>
      </c>
      <c r="S25" s="38">
        <v>16557</v>
      </c>
      <c r="T25" s="39">
        <f t="shared" si="2"/>
        <v>17275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17</v>
      </c>
      <c r="F26" s="31" t="s">
        <v>89</v>
      </c>
      <c r="G26" s="44" t="s">
        <v>44</v>
      </c>
      <c r="H26" s="31" t="s">
        <v>61</v>
      </c>
      <c r="I26" s="34">
        <v>5</v>
      </c>
      <c r="J26" s="34">
        <v>5</v>
      </c>
      <c r="K26" s="55">
        <v>15295</v>
      </c>
      <c r="L26" s="55">
        <v>529</v>
      </c>
      <c r="M26" s="36">
        <f t="shared" si="0"/>
        <v>-0.12661729276345146</v>
      </c>
      <c r="N26" s="35">
        <v>22414</v>
      </c>
      <c r="O26" s="35">
        <v>19576</v>
      </c>
      <c r="P26" s="35">
        <v>712</v>
      </c>
      <c r="Q26" s="37">
        <v>189076</v>
      </c>
      <c r="R26" s="35">
        <f t="shared" si="1"/>
        <v>208652</v>
      </c>
      <c r="S26" s="38">
        <v>6960</v>
      </c>
      <c r="T26" s="39">
        <f t="shared" si="2"/>
        <v>7672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16</v>
      </c>
      <c r="F27" s="31" t="s">
        <v>88</v>
      </c>
      <c r="G27" s="44" t="s">
        <v>58</v>
      </c>
      <c r="H27" s="31" t="s">
        <v>51</v>
      </c>
      <c r="I27" s="34">
        <v>5</v>
      </c>
      <c r="J27" s="34">
        <v>9</v>
      </c>
      <c r="K27" s="55">
        <v>14655</v>
      </c>
      <c r="L27" s="55">
        <v>652</v>
      </c>
      <c r="M27" s="36">
        <f t="shared" si="0"/>
        <v>-0.2712334801762114</v>
      </c>
      <c r="N27" s="35">
        <v>22700</v>
      </c>
      <c r="O27" s="35">
        <v>16543</v>
      </c>
      <c r="P27" s="35">
        <v>731</v>
      </c>
      <c r="Q27" s="37">
        <v>186160</v>
      </c>
      <c r="R27" s="35">
        <f t="shared" si="1"/>
        <v>202703</v>
      </c>
      <c r="S27" s="38">
        <v>7606</v>
      </c>
      <c r="T27" s="39">
        <f t="shared" si="2"/>
        <v>8337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15</v>
      </c>
      <c r="F28" s="31" t="s">
        <v>64</v>
      </c>
      <c r="G28" s="44" t="s">
        <v>50</v>
      </c>
      <c r="H28" s="31" t="s">
        <v>51</v>
      </c>
      <c r="I28" s="34">
        <v>9</v>
      </c>
      <c r="J28" s="34">
        <v>8</v>
      </c>
      <c r="K28" s="55">
        <v>11840</v>
      </c>
      <c r="L28" s="55">
        <v>436</v>
      </c>
      <c r="M28" s="36">
        <f t="shared" si="0"/>
        <v>-0.462873312423292</v>
      </c>
      <c r="N28" s="35">
        <v>29332</v>
      </c>
      <c r="O28" s="35">
        <v>15755</v>
      </c>
      <c r="P28" s="35">
        <v>597</v>
      </c>
      <c r="Q28" s="37">
        <v>1910642</v>
      </c>
      <c r="R28" s="35">
        <f t="shared" si="1"/>
        <v>1926397</v>
      </c>
      <c r="S28" s="38">
        <v>66395</v>
      </c>
      <c r="T28" s="39">
        <f t="shared" si="2"/>
        <v>66992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22</v>
      </c>
      <c r="F29" s="31" t="s">
        <v>57</v>
      </c>
      <c r="G29" s="44" t="s">
        <v>58</v>
      </c>
      <c r="H29" s="31" t="s">
        <v>51</v>
      </c>
      <c r="I29" s="34">
        <v>11</v>
      </c>
      <c r="J29" s="34">
        <v>8</v>
      </c>
      <c r="K29" s="35">
        <v>4614</v>
      </c>
      <c r="L29" s="35">
        <v>207</v>
      </c>
      <c r="M29" s="36">
        <f t="shared" si="0"/>
        <v>1.2015445469956676</v>
      </c>
      <c r="N29" s="35">
        <v>5309</v>
      </c>
      <c r="O29" s="35">
        <v>11688</v>
      </c>
      <c r="P29" s="35">
        <v>523</v>
      </c>
      <c r="Q29" s="37">
        <v>193600</v>
      </c>
      <c r="R29" s="35">
        <f t="shared" si="1"/>
        <v>205288</v>
      </c>
      <c r="S29" s="38">
        <v>7049</v>
      </c>
      <c r="T29" s="39">
        <f t="shared" si="2"/>
        <v>7572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 t="s">
        <v>34</v>
      </c>
      <c r="F30" s="31" t="s">
        <v>113</v>
      </c>
      <c r="G30" s="44" t="s">
        <v>44</v>
      </c>
      <c r="H30" s="31" t="s">
        <v>37</v>
      </c>
      <c r="I30" s="34">
        <v>1</v>
      </c>
      <c r="J30" s="34">
        <v>4</v>
      </c>
      <c r="K30" s="55">
        <v>5990</v>
      </c>
      <c r="L30" s="55">
        <v>212</v>
      </c>
      <c r="M30" s="36" t="e">
        <f t="shared" si="0"/>
        <v>#DIV/0!</v>
      </c>
      <c r="N30" s="35"/>
      <c r="O30" s="35">
        <v>9323</v>
      </c>
      <c r="P30" s="35">
        <v>371</v>
      </c>
      <c r="Q30" s="37"/>
      <c r="R30" s="35">
        <f t="shared" si="1"/>
        <v>9323</v>
      </c>
      <c r="S30" s="38"/>
      <c r="T30" s="39">
        <f t="shared" si="2"/>
        <v>371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 t="s">
        <v>34</v>
      </c>
      <c r="F31" s="31" t="s">
        <v>114</v>
      </c>
      <c r="G31" s="44" t="s">
        <v>44</v>
      </c>
      <c r="H31" s="31" t="s">
        <v>61</v>
      </c>
      <c r="I31" s="34">
        <v>1</v>
      </c>
      <c r="J31" s="34">
        <v>3</v>
      </c>
      <c r="K31" s="55">
        <v>4035</v>
      </c>
      <c r="L31" s="55">
        <v>189</v>
      </c>
      <c r="M31" s="36" t="e">
        <f t="shared" si="0"/>
        <v>#DIV/0!</v>
      </c>
      <c r="N31" s="35"/>
      <c r="O31" s="35">
        <v>6162</v>
      </c>
      <c r="P31" s="35">
        <v>305</v>
      </c>
      <c r="Q31" s="37"/>
      <c r="R31" s="35">
        <f t="shared" si="1"/>
        <v>6162</v>
      </c>
      <c r="S31" s="38"/>
      <c r="T31" s="39">
        <f t="shared" si="2"/>
        <v>305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21</v>
      </c>
      <c r="F32" s="31" t="s">
        <v>70</v>
      </c>
      <c r="G32" s="44" t="s">
        <v>50</v>
      </c>
      <c r="H32" s="31" t="s">
        <v>51</v>
      </c>
      <c r="I32" s="34">
        <v>8</v>
      </c>
      <c r="J32" s="34">
        <v>5</v>
      </c>
      <c r="K32" s="55">
        <v>3314</v>
      </c>
      <c r="L32" s="55">
        <v>145</v>
      </c>
      <c r="M32" s="36">
        <f t="shared" si="0"/>
        <v>-0.26654038695711</v>
      </c>
      <c r="N32" s="35">
        <v>7391</v>
      </c>
      <c r="O32" s="35">
        <v>5421</v>
      </c>
      <c r="P32" s="35">
        <v>264</v>
      </c>
      <c r="Q32" s="37">
        <v>427883</v>
      </c>
      <c r="R32" s="35">
        <f t="shared" si="1"/>
        <v>433304</v>
      </c>
      <c r="S32" s="38">
        <v>15831</v>
      </c>
      <c r="T32" s="39">
        <f t="shared" si="2"/>
        <v>16095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>
        <v>18</v>
      </c>
      <c r="F33" s="31" t="s">
        <v>108</v>
      </c>
      <c r="G33" s="44" t="s">
        <v>44</v>
      </c>
      <c r="H33" s="31" t="s">
        <v>37</v>
      </c>
      <c r="I33" s="34">
        <v>2</v>
      </c>
      <c r="J33" s="34">
        <v>9</v>
      </c>
      <c r="K33" s="35">
        <v>3819</v>
      </c>
      <c r="L33" s="35">
        <v>141</v>
      </c>
      <c r="M33" s="36">
        <f t="shared" si="0"/>
        <v>-0.7376066024759285</v>
      </c>
      <c r="N33" s="35">
        <v>18175</v>
      </c>
      <c r="O33" s="35">
        <v>4769</v>
      </c>
      <c r="P33" s="35">
        <v>186</v>
      </c>
      <c r="Q33" s="37">
        <v>18175</v>
      </c>
      <c r="R33" s="35">
        <f t="shared" si="1"/>
        <v>22944</v>
      </c>
      <c r="S33" s="38">
        <v>684</v>
      </c>
      <c r="T33" s="39">
        <f t="shared" si="2"/>
        <v>870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2" ht="13.5" thickBot="1">
      <c r="D34" s="46"/>
      <c r="E34" s="47"/>
      <c r="F34" s="47"/>
      <c r="G34" s="47"/>
      <c r="H34" s="47"/>
      <c r="I34" s="47"/>
      <c r="J34" s="47"/>
      <c r="K34" s="48">
        <f>SUM(K10:K33)</f>
        <v>1684055</v>
      </c>
      <c r="L34" s="48">
        <f>SUM(L10:L33)</f>
        <v>54204</v>
      </c>
      <c r="M34" s="49">
        <f t="shared" si="0"/>
        <v>0.134210547171157</v>
      </c>
      <c r="N34" s="48">
        <f>SUM(N10:N33)</f>
        <v>1892735</v>
      </c>
      <c r="O34" s="48">
        <f aca="true" t="shared" si="3" ref="O34:T34">SUM(O10:O33)</f>
        <v>2146760</v>
      </c>
      <c r="P34" s="48">
        <f t="shared" si="3"/>
        <v>73571</v>
      </c>
      <c r="Q34" s="48">
        <f t="shared" si="3"/>
        <v>16426409.86</v>
      </c>
      <c r="R34" s="48">
        <f t="shared" si="3"/>
        <v>18573169.86</v>
      </c>
      <c r="S34" s="48">
        <f t="shared" si="3"/>
        <v>570984</v>
      </c>
      <c r="T34" s="48">
        <f t="shared" si="3"/>
        <v>644555</v>
      </c>
      <c r="U34" s="50"/>
      <c r="V34" s="51"/>
    </row>
    <row r="37" spans="15:16" ht="12.75">
      <c r="O37" s="52"/>
      <c r="P37" s="53"/>
    </row>
    <row r="38" ht="12.75">
      <c r="F38" s="54"/>
    </row>
    <row r="40" spans="16:256" s="1" customFormat="1" ht="12.75">
      <c r="P40" s="51"/>
      <c r="Q40" s="51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9"/>
  <sheetViews>
    <sheetView zoomScalePageLayoutView="0" workbookViewId="0" topLeftCell="D1">
      <selection activeCell="T33" sqref="T33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 t="s">
        <v>0</v>
      </c>
      <c r="L2" s="6" t="s">
        <v>1</v>
      </c>
      <c r="M2" s="7"/>
      <c r="N2" s="8"/>
      <c r="O2" s="9" t="s">
        <v>103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104</v>
      </c>
      <c r="P3" s="3"/>
      <c r="Q3" s="3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8</v>
      </c>
      <c r="N4" s="22" t="s">
        <v>8</v>
      </c>
      <c r="Q4" s="22"/>
      <c r="R4" s="2" t="s">
        <v>9</v>
      </c>
      <c r="S4" s="2"/>
      <c r="T4" s="23">
        <v>40962</v>
      </c>
    </row>
    <row r="5" spans="4:19" ht="12.75">
      <c r="D5" s="2"/>
      <c r="E5" s="2" t="s">
        <v>10</v>
      </c>
      <c r="F5" s="2" t="s">
        <v>11</v>
      </c>
      <c r="G5" s="2"/>
      <c r="H5" s="2"/>
      <c r="I5" s="2"/>
      <c r="N5" s="22" t="s">
        <v>12</v>
      </c>
      <c r="Q5" s="24" t="s">
        <v>12</v>
      </c>
      <c r="S5" s="22" t="s">
        <v>13</v>
      </c>
    </row>
    <row r="6" spans="4:19" ht="12.75">
      <c r="D6" s="2"/>
      <c r="E6" s="2" t="s">
        <v>14</v>
      </c>
      <c r="F6" s="25" t="s">
        <v>15</v>
      </c>
      <c r="G6" s="2"/>
      <c r="H6" s="2"/>
      <c r="I6" s="2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30</v>
      </c>
      <c r="L9" s="30" t="s">
        <v>31</v>
      </c>
      <c r="M9" s="30" t="s">
        <v>32</v>
      </c>
      <c r="N9" s="30" t="s">
        <v>30</v>
      </c>
      <c r="O9" s="30" t="s">
        <v>30</v>
      </c>
      <c r="P9" s="30" t="s">
        <v>31</v>
      </c>
      <c r="Q9" s="30" t="s">
        <v>33</v>
      </c>
      <c r="R9" s="30" t="s">
        <v>30</v>
      </c>
      <c r="S9" s="31" t="s">
        <v>31</v>
      </c>
      <c r="T9" s="30" t="s">
        <v>31</v>
      </c>
    </row>
    <row r="10" spans="4:256" s="32" customFormat="1" ht="12.75">
      <c r="D10" s="33">
        <v>1</v>
      </c>
      <c r="E10" s="33" t="s">
        <v>34</v>
      </c>
      <c r="F10" s="31" t="s">
        <v>105</v>
      </c>
      <c r="G10" s="31" t="s">
        <v>44</v>
      </c>
      <c r="H10" s="31" t="s">
        <v>37</v>
      </c>
      <c r="I10" s="34">
        <v>1</v>
      </c>
      <c r="J10" s="34">
        <v>14</v>
      </c>
      <c r="K10" s="35">
        <v>237359</v>
      </c>
      <c r="L10" s="35">
        <v>7251</v>
      </c>
      <c r="M10" s="36" t="e">
        <f aca="true" t="shared" si="0" ref="M10:M33">O10/N10-100%</f>
        <v>#DIV/0!</v>
      </c>
      <c r="N10" s="35"/>
      <c r="O10" s="35">
        <v>379470</v>
      </c>
      <c r="P10" s="35">
        <v>12819</v>
      </c>
      <c r="Q10" s="37"/>
      <c r="R10" s="35">
        <f aca="true" t="shared" si="1" ref="R10:R32">O10+Q10</f>
        <v>379470</v>
      </c>
      <c r="S10" s="38"/>
      <c r="T10" s="39">
        <f aca="true" t="shared" si="2" ref="T10:T32">S10+P10</f>
        <v>12819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1</v>
      </c>
      <c r="F11" s="31" t="s">
        <v>98</v>
      </c>
      <c r="G11" s="31" t="s">
        <v>36</v>
      </c>
      <c r="H11" s="31" t="s">
        <v>37</v>
      </c>
      <c r="I11" s="34">
        <v>2</v>
      </c>
      <c r="J11" s="34">
        <v>13</v>
      </c>
      <c r="K11" s="35">
        <v>236930</v>
      </c>
      <c r="L11" s="35">
        <v>6151</v>
      </c>
      <c r="M11" s="36">
        <f t="shared" si="0"/>
        <v>-0.206016262894392</v>
      </c>
      <c r="N11" s="35">
        <v>357132</v>
      </c>
      <c r="O11" s="35">
        <v>283557</v>
      </c>
      <c r="P11" s="35">
        <v>7523</v>
      </c>
      <c r="Q11" s="37">
        <v>357132</v>
      </c>
      <c r="R11" s="35">
        <f t="shared" si="1"/>
        <v>640689</v>
      </c>
      <c r="S11" s="38">
        <v>9646</v>
      </c>
      <c r="T11" s="39">
        <f t="shared" si="2"/>
        <v>17169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3</v>
      </c>
      <c r="F12" s="31" t="s">
        <v>43</v>
      </c>
      <c r="G12" s="31" t="s">
        <v>44</v>
      </c>
      <c r="H12" s="31" t="s">
        <v>45</v>
      </c>
      <c r="I12" s="34">
        <v>10</v>
      </c>
      <c r="J12" s="34">
        <v>14</v>
      </c>
      <c r="K12" s="35">
        <v>154344</v>
      </c>
      <c r="L12" s="35">
        <v>5072</v>
      </c>
      <c r="M12" s="36">
        <f t="shared" si="0"/>
        <v>-0.02752142515505307</v>
      </c>
      <c r="N12" s="35">
        <v>255074</v>
      </c>
      <c r="O12" s="35">
        <v>248054</v>
      </c>
      <c r="P12" s="35">
        <v>8896</v>
      </c>
      <c r="Q12" s="37">
        <v>3542113.3</v>
      </c>
      <c r="R12" s="35">
        <f t="shared" si="1"/>
        <v>3790167.3</v>
      </c>
      <c r="S12" s="38">
        <v>124818</v>
      </c>
      <c r="T12" s="39">
        <f t="shared" si="2"/>
        <v>133714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5</v>
      </c>
      <c r="F13" s="31" t="s">
        <v>101</v>
      </c>
      <c r="G13" s="31" t="s">
        <v>53</v>
      </c>
      <c r="H13" s="31" t="s">
        <v>37</v>
      </c>
      <c r="I13" s="34">
        <v>2</v>
      </c>
      <c r="J13" s="34">
        <v>7</v>
      </c>
      <c r="K13" s="35">
        <v>111027</v>
      </c>
      <c r="L13" s="35">
        <v>3669</v>
      </c>
      <c r="M13" s="36">
        <f t="shared" si="0"/>
        <v>-0.2767932279347691</v>
      </c>
      <c r="N13" s="35">
        <v>200825</v>
      </c>
      <c r="O13" s="35">
        <v>145238</v>
      </c>
      <c r="P13" s="35">
        <v>5391</v>
      </c>
      <c r="Q13" s="37">
        <v>200825</v>
      </c>
      <c r="R13" s="35">
        <f t="shared" si="1"/>
        <v>346063</v>
      </c>
      <c r="S13" s="38">
        <v>7182</v>
      </c>
      <c r="T13" s="39">
        <f t="shared" si="2"/>
        <v>12573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2</v>
      </c>
      <c r="F14" s="31" t="s">
        <v>100</v>
      </c>
      <c r="G14" s="31" t="s">
        <v>50</v>
      </c>
      <c r="H14" s="31" t="s">
        <v>51</v>
      </c>
      <c r="I14" s="34">
        <v>2</v>
      </c>
      <c r="J14" s="34">
        <v>13</v>
      </c>
      <c r="K14" s="35">
        <v>103771</v>
      </c>
      <c r="L14" s="35">
        <v>3515</v>
      </c>
      <c r="M14" s="36">
        <f t="shared" si="0"/>
        <v>-0.5543354583537663</v>
      </c>
      <c r="N14" s="35">
        <v>311997</v>
      </c>
      <c r="O14" s="35">
        <v>139046</v>
      </c>
      <c r="P14" s="35">
        <v>5092</v>
      </c>
      <c r="Q14" s="37">
        <v>311997</v>
      </c>
      <c r="R14" s="35">
        <f t="shared" si="1"/>
        <v>451043</v>
      </c>
      <c r="S14" s="38">
        <v>11647</v>
      </c>
      <c r="T14" s="39">
        <f t="shared" si="2"/>
        <v>16739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 t="s">
        <v>34</v>
      </c>
      <c r="F15" s="31" t="s">
        <v>106</v>
      </c>
      <c r="G15" s="31" t="s">
        <v>44</v>
      </c>
      <c r="H15" s="31" t="s">
        <v>107</v>
      </c>
      <c r="I15" s="34">
        <v>1</v>
      </c>
      <c r="J15" s="34">
        <v>11</v>
      </c>
      <c r="K15" s="35">
        <v>100683</v>
      </c>
      <c r="L15" s="35">
        <v>2503</v>
      </c>
      <c r="M15" s="36" t="e">
        <f t="shared" si="0"/>
        <v>#DIV/0!</v>
      </c>
      <c r="N15" s="35"/>
      <c r="O15" s="35">
        <v>134124</v>
      </c>
      <c r="P15" s="35">
        <v>3512</v>
      </c>
      <c r="Q15" s="37"/>
      <c r="R15" s="35">
        <f t="shared" si="1"/>
        <v>134124</v>
      </c>
      <c r="S15" s="38"/>
      <c r="T15" s="39">
        <f t="shared" si="2"/>
        <v>3512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4</v>
      </c>
      <c r="F16" s="31" t="s">
        <v>99</v>
      </c>
      <c r="G16" s="31" t="s">
        <v>39</v>
      </c>
      <c r="H16" s="31" t="s">
        <v>37</v>
      </c>
      <c r="I16" s="34">
        <v>2</v>
      </c>
      <c r="J16" s="34">
        <v>13</v>
      </c>
      <c r="K16" s="35">
        <v>107760</v>
      </c>
      <c r="L16" s="35">
        <v>2701</v>
      </c>
      <c r="M16" s="36">
        <f t="shared" si="0"/>
        <v>-0.41469073178404314</v>
      </c>
      <c r="N16" s="35">
        <v>228879</v>
      </c>
      <c r="O16" s="35">
        <v>133965</v>
      </c>
      <c r="P16" s="35">
        <v>3429</v>
      </c>
      <c r="Q16" s="37">
        <v>228879</v>
      </c>
      <c r="R16" s="35">
        <f t="shared" si="1"/>
        <v>362844</v>
      </c>
      <c r="S16" s="38">
        <v>5662</v>
      </c>
      <c r="T16" s="39">
        <f t="shared" si="2"/>
        <v>9091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6</v>
      </c>
      <c r="F17" s="31" t="s">
        <v>93</v>
      </c>
      <c r="G17" s="31" t="s">
        <v>44</v>
      </c>
      <c r="H17" s="31" t="s">
        <v>37</v>
      </c>
      <c r="I17" s="43">
        <v>3</v>
      </c>
      <c r="J17" s="34">
        <v>11</v>
      </c>
      <c r="K17" s="55">
        <v>55838</v>
      </c>
      <c r="L17" s="55">
        <v>1794</v>
      </c>
      <c r="M17" s="36">
        <f t="shared" si="0"/>
        <v>-0.14365920009260869</v>
      </c>
      <c r="N17" s="35">
        <v>86385</v>
      </c>
      <c r="O17" s="35">
        <v>73975</v>
      </c>
      <c r="P17" s="35">
        <v>2529</v>
      </c>
      <c r="Q17" s="37">
        <v>222757</v>
      </c>
      <c r="R17" s="35">
        <f t="shared" si="1"/>
        <v>296732</v>
      </c>
      <c r="S17" s="38">
        <v>7774</v>
      </c>
      <c r="T17" s="39">
        <f t="shared" si="2"/>
        <v>10303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11</v>
      </c>
      <c r="F18" s="31" t="s">
        <v>38</v>
      </c>
      <c r="G18" s="31" t="s">
        <v>39</v>
      </c>
      <c r="H18" s="31" t="s">
        <v>37</v>
      </c>
      <c r="I18" s="43">
        <v>9</v>
      </c>
      <c r="J18" s="34">
        <v>14</v>
      </c>
      <c r="K18" s="35">
        <v>53778</v>
      </c>
      <c r="L18" s="35">
        <v>2338</v>
      </c>
      <c r="M18" s="36">
        <f t="shared" si="0"/>
        <v>0.566845062172165</v>
      </c>
      <c r="N18" s="35">
        <v>37557</v>
      </c>
      <c r="O18" s="35">
        <v>58846</v>
      </c>
      <c r="P18" s="35">
        <v>2544</v>
      </c>
      <c r="Q18" s="37">
        <v>2261563</v>
      </c>
      <c r="R18" s="35">
        <f t="shared" si="1"/>
        <v>2320409</v>
      </c>
      <c r="S18" s="38">
        <v>90001</v>
      </c>
      <c r="T18" s="39">
        <f t="shared" si="2"/>
        <v>92545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9</v>
      </c>
      <c r="F19" s="31" t="s">
        <v>42</v>
      </c>
      <c r="G19" s="31" t="s">
        <v>41</v>
      </c>
      <c r="H19" s="31" t="s">
        <v>37</v>
      </c>
      <c r="I19" s="34">
        <v>12</v>
      </c>
      <c r="J19" s="34">
        <v>16</v>
      </c>
      <c r="K19" s="35">
        <v>33940</v>
      </c>
      <c r="L19" s="35">
        <v>1121</v>
      </c>
      <c r="M19" s="36">
        <f t="shared" si="0"/>
        <v>0.15195155462826326</v>
      </c>
      <c r="N19" s="35">
        <v>39302</v>
      </c>
      <c r="O19" s="35">
        <v>45274</v>
      </c>
      <c r="P19" s="35">
        <v>1621</v>
      </c>
      <c r="Q19" s="37">
        <v>3601254.56</v>
      </c>
      <c r="R19" s="35">
        <f t="shared" si="1"/>
        <v>3646528.56</v>
      </c>
      <c r="S19" s="38">
        <v>112758</v>
      </c>
      <c r="T19" s="39">
        <f t="shared" si="2"/>
        <v>114379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7</v>
      </c>
      <c r="F20" s="31" t="s">
        <v>87</v>
      </c>
      <c r="G20" s="31" t="s">
        <v>44</v>
      </c>
      <c r="H20" s="31" t="s">
        <v>37</v>
      </c>
      <c r="I20" s="34">
        <v>4</v>
      </c>
      <c r="J20" s="34">
        <v>11</v>
      </c>
      <c r="K20" s="55">
        <v>29571</v>
      </c>
      <c r="L20" s="55">
        <v>1035</v>
      </c>
      <c r="M20" s="36">
        <f t="shared" si="0"/>
        <v>-0.4345865064175489</v>
      </c>
      <c r="N20" s="35">
        <v>74717</v>
      </c>
      <c r="O20" s="35">
        <v>42246</v>
      </c>
      <c r="P20" s="35">
        <v>1621</v>
      </c>
      <c r="Q20" s="37">
        <v>412630</v>
      </c>
      <c r="R20" s="35">
        <f t="shared" si="1"/>
        <v>454876</v>
      </c>
      <c r="S20" s="38">
        <v>14936</v>
      </c>
      <c r="T20" s="39">
        <f t="shared" si="2"/>
        <v>16557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13</v>
      </c>
      <c r="F21" s="31" t="s">
        <v>71</v>
      </c>
      <c r="G21" s="31" t="s">
        <v>44</v>
      </c>
      <c r="H21" s="31" t="s">
        <v>37</v>
      </c>
      <c r="I21" s="34">
        <v>7</v>
      </c>
      <c r="J21" s="34">
        <v>13</v>
      </c>
      <c r="K21" s="55">
        <v>29666</v>
      </c>
      <c r="L21" s="55">
        <v>1247</v>
      </c>
      <c r="M21" s="36">
        <f t="shared" si="0"/>
        <v>0.14367283950617282</v>
      </c>
      <c r="N21" s="35">
        <v>32400</v>
      </c>
      <c r="O21" s="35">
        <v>37055</v>
      </c>
      <c r="P21" s="35">
        <v>1601</v>
      </c>
      <c r="Q21" s="37">
        <v>305552</v>
      </c>
      <c r="R21" s="35">
        <f t="shared" si="1"/>
        <v>342607</v>
      </c>
      <c r="S21" s="38">
        <v>12856</v>
      </c>
      <c r="T21" s="39">
        <f t="shared" si="2"/>
        <v>14457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8</v>
      </c>
      <c r="F22" s="31" t="s">
        <v>94</v>
      </c>
      <c r="G22" s="44" t="s">
        <v>39</v>
      </c>
      <c r="H22" s="31" t="s">
        <v>37</v>
      </c>
      <c r="I22" s="34">
        <v>3</v>
      </c>
      <c r="J22" s="34">
        <v>10</v>
      </c>
      <c r="K22" s="55">
        <v>28738</v>
      </c>
      <c r="L22" s="55">
        <v>970</v>
      </c>
      <c r="M22" s="36">
        <f t="shared" si="0"/>
        <v>-0.41836817175097407</v>
      </c>
      <c r="N22" s="35">
        <v>61857</v>
      </c>
      <c r="O22" s="35">
        <v>35978</v>
      </c>
      <c r="P22" s="35">
        <v>1280</v>
      </c>
      <c r="Q22" s="37">
        <v>177934</v>
      </c>
      <c r="R22" s="35">
        <f t="shared" si="1"/>
        <v>213912</v>
      </c>
      <c r="S22" s="38">
        <v>6618</v>
      </c>
      <c r="T22" s="39">
        <f t="shared" si="2"/>
        <v>7898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10</v>
      </c>
      <c r="F23" s="31" t="s">
        <v>95</v>
      </c>
      <c r="G23" s="44" t="s">
        <v>55</v>
      </c>
      <c r="H23" s="31" t="s">
        <v>45</v>
      </c>
      <c r="I23" s="34">
        <v>3</v>
      </c>
      <c r="J23" s="34">
        <v>8</v>
      </c>
      <c r="K23" s="55">
        <v>20926</v>
      </c>
      <c r="L23" s="55">
        <v>780</v>
      </c>
      <c r="M23" s="36">
        <f t="shared" si="0"/>
        <v>-0.22175008269509677</v>
      </c>
      <c r="N23" s="35">
        <v>39301</v>
      </c>
      <c r="O23" s="35">
        <v>30586</v>
      </c>
      <c r="P23" s="35">
        <v>1187</v>
      </c>
      <c r="Q23" s="37">
        <v>90823</v>
      </c>
      <c r="R23" s="35">
        <f t="shared" si="1"/>
        <v>121409</v>
      </c>
      <c r="S23" s="38">
        <v>3516</v>
      </c>
      <c r="T23" s="39">
        <f t="shared" si="2"/>
        <v>4703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12</v>
      </c>
      <c r="F24" s="31" t="s">
        <v>64</v>
      </c>
      <c r="G24" s="44" t="s">
        <v>50</v>
      </c>
      <c r="H24" s="31" t="s">
        <v>51</v>
      </c>
      <c r="I24" s="34">
        <v>8</v>
      </c>
      <c r="J24" s="34">
        <v>8</v>
      </c>
      <c r="K24" s="55">
        <v>22094</v>
      </c>
      <c r="L24" s="55">
        <v>784</v>
      </c>
      <c r="M24" s="36">
        <f t="shared" si="0"/>
        <v>-0.1418875431513662</v>
      </c>
      <c r="N24" s="35">
        <v>34182</v>
      </c>
      <c r="O24" s="35">
        <v>29332</v>
      </c>
      <c r="P24" s="35">
        <v>1074</v>
      </c>
      <c r="Q24" s="37">
        <v>1881310</v>
      </c>
      <c r="R24" s="35">
        <f t="shared" si="1"/>
        <v>1910642</v>
      </c>
      <c r="S24" s="38">
        <v>65321</v>
      </c>
      <c r="T24" s="39">
        <f t="shared" si="2"/>
        <v>66395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16</v>
      </c>
      <c r="F25" s="31" t="s">
        <v>88</v>
      </c>
      <c r="G25" s="44" t="s">
        <v>58</v>
      </c>
      <c r="H25" s="31" t="s">
        <v>51</v>
      </c>
      <c r="I25" s="34">
        <v>4</v>
      </c>
      <c r="J25" s="34">
        <v>9</v>
      </c>
      <c r="K25" s="55">
        <v>19964</v>
      </c>
      <c r="L25" s="55">
        <v>905</v>
      </c>
      <c r="M25" s="36">
        <f t="shared" si="0"/>
        <v>-0.042355720553493126</v>
      </c>
      <c r="N25" s="35">
        <v>23704</v>
      </c>
      <c r="O25" s="35">
        <v>22700</v>
      </c>
      <c r="P25" s="35">
        <v>1031</v>
      </c>
      <c r="Q25" s="37">
        <v>163460</v>
      </c>
      <c r="R25" s="35">
        <f t="shared" si="1"/>
        <v>186160</v>
      </c>
      <c r="S25" s="38">
        <v>6575</v>
      </c>
      <c r="T25" s="39">
        <f t="shared" si="2"/>
        <v>7606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14</v>
      </c>
      <c r="F26" s="31" t="s">
        <v>89</v>
      </c>
      <c r="G26" s="44" t="s">
        <v>44</v>
      </c>
      <c r="H26" s="31" t="s">
        <v>61</v>
      </c>
      <c r="I26" s="34">
        <v>4</v>
      </c>
      <c r="J26" s="34">
        <v>5</v>
      </c>
      <c r="K26" s="55">
        <v>16418</v>
      </c>
      <c r="L26" s="55">
        <v>553</v>
      </c>
      <c r="M26" s="36">
        <f t="shared" si="0"/>
        <v>-0.24448039909663932</v>
      </c>
      <c r="N26" s="35">
        <v>29667</v>
      </c>
      <c r="O26" s="35">
        <v>22414</v>
      </c>
      <c r="P26" s="35">
        <v>810</v>
      </c>
      <c r="Q26" s="37">
        <v>166662</v>
      </c>
      <c r="R26" s="35">
        <f t="shared" si="1"/>
        <v>189076</v>
      </c>
      <c r="S26" s="38">
        <v>6150</v>
      </c>
      <c r="T26" s="39">
        <f t="shared" si="2"/>
        <v>6960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 t="s">
        <v>34</v>
      </c>
      <c r="F27" s="31" t="s">
        <v>108</v>
      </c>
      <c r="G27" s="44" t="s">
        <v>44</v>
      </c>
      <c r="H27" s="31" t="s">
        <v>37</v>
      </c>
      <c r="I27" s="34">
        <v>1</v>
      </c>
      <c r="J27" s="34">
        <v>9</v>
      </c>
      <c r="K27" s="35">
        <v>12848</v>
      </c>
      <c r="L27" s="35">
        <v>445</v>
      </c>
      <c r="M27" s="36" t="e">
        <f t="shared" si="0"/>
        <v>#DIV/0!</v>
      </c>
      <c r="N27" s="35"/>
      <c r="O27" s="35">
        <v>18175</v>
      </c>
      <c r="P27" s="35">
        <v>684</v>
      </c>
      <c r="Q27" s="37"/>
      <c r="R27" s="35">
        <f t="shared" si="1"/>
        <v>18175</v>
      </c>
      <c r="S27" s="38"/>
      <c r="T27" s="39">
        <f t="shared" si="2"/>
        <v>684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18</v>
      </c>
      <c r="F28" s="31" t="s">
        <v>35</v>
      </c>
      <c r="G28" s="44" t="s">
        <v>36</v>
      </c>
      <c r="H28" s="31" t="s">
        <v>37</v>
      </c>
      <c r="I28" s="34">
        <v>9</v>
      </c>
      <c r="J28" s="34">
        <v>8</v>
      </c>
      <c r="K28" s="35">
        <v>6364</v>
      </c>
      <c r="L28" s="35">
        <v>204</v>
      </c>
      <c r="M28" s="36">
        <f t="shared" si="0"/>
        <v>-0.2471329463400821</v>
      </c>
      <c r="N28" s="35">
        <v>14126</v>
      </c>
      <c r="O28" s="35">
        <v>10635</v>
      </c>
      <c r="P28" s="35">
        <v>391</v>
      </c>
      <c r="Q28" s="37">
        <v>3041839</v>
      </c>
      <c r="R28" s="35">
        <f t="shared" si="1"/>
        <v>3052474</v>
      </c>
      <c r="S28" s="38">
        <v>101320</v>
      </c>
      <c r="T28" s="39">
        <f t="shared" si="2"/>
        <v>101711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15</v>
      </c>
      <c r="F29" s="31" t="s">
        <v>83</v>
      </c>
      <c r="G29" s="44" t="s">
        <v>50</v>
      </c>
      <c r="H29" s="31" t="s">
        <v>51</v>
      </c>
      <c r="I29" s="34">
        <v>5</v>
      </c>
      <c r="J29" s="34">
        <v>6</v>
      </c>
      <c r="K29" s="35">
        <v>8140</v>
      </c>
      <c r="L29" s="35">
        <v>264</v>
      </c>
      <c r="M29" s="36">
        <f t="shared" si="0"/>
        <v>-0.6353989813242784</v>
      </c>
      <c r="N29" s="35">
        <v>25916</v>
      </c>
      <c r="O29" s="35">
        <v>9449</v>
      </c>
      <c r="P29" s="35">
        <v>309</v>
      </c>
      <c r="Q29" s="37">
        <v>639644</v>
      </c>
      <c r="R29" s="35">
        <f t="shared" si="1"/>
        <v>649093</v>
      </c>
      <c r="S29" s="38">
        <v>17154</v>
      </c>
      <c r="T29" s="39">
        <f t="shared" si="2"/>
        <v>17463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17</v>
      </c>
      <c r="F30" s="31" t="s">
        <v>70</v>
      </c>
      <c r="G30" s="44" t="s">
        <v>50</v>
      </c>
      <c r="H30" s="31" t="s">
        <v>51</v>
      </c>
      <c r="I30" s="34">
        <v>7</v>
      </c>
      <c r="J30" s="34">
        <v>4</v>
      </c>
      <c r="K30" s="55">
        <v>3913</v>
      </c>
      <c r="L30" s="55">
        <v>148</v>
      </c>
      <c r="M30" s="36">
        <f t="shared" si="0"/>
        <v>-0.5921306771149495</v>
      </c>
      <c r="N30" s="35">
        <v>18121</v>
      </c>
      <c r="O30" s="35">
        <v>7391</v>
      </c>
      <c r="P30" s="35">
        <v>290</v>
      </c>
      <c r="Q30" s="37">
        <v>420492</v>
      </c>
      <c r="R30" s="35">
        <f t="shared" si="1"/>
        <v>427883</v>
      </c>
      <c r="S30" s="38">
        <v>15541</v>
      </c>
      <c r="T30" s="39">
        <f t="shared" si="2"/>
        <v>15831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21</v>
      </c>
      <c r="F31" s="31" t="s">
        <v>57</v>
      </c>
      <c r="G31" s="44" t="s">
        <v>58</v>
      </c>
      <c r="H31" s="31" t="s">
        <v>51</v>
      </c>
      <c r="I31" s="34">
        <v>10</v>
      </c>
      <c r="J31" s="34">
        <v>4</v>
      </c>
      <c r="K31" s="35">
        <v>4084</v>
      </c>
      <c r="L31" s="35">
        <v>161</v>
      </c>
      <c r="M31" s="36">
        <f t="shared" si="0"/>
        <v>-0.19924585218702862</v>
      </c>
      <c r="N31" s="35">
        <v>6630</v>
      </c>
      <c r="O31" s="35">
        <v>5309</v>
      </c>
      <c r="P31" s="35">
        <v>214</v>
      </c>
      <c r="Q31" s="37">
        <v>188291</v>
      </c>
      <c r="R31" s="35">
        <f t="shared" si="1"/>
        <v>193600</v>
      </c>
      <c r="S31" s="38">
        <v>6835</v>
      </c>
      <c r="T31" s="39">
        <f t="shared" si="2"/>
        <v>7049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22</v>
      </c>
      <c r="F32" s="31" t="s">
        <v>76</v>
      </c>
      <c r="G32" s="44" t="s">
        <v>55</v>
      </c>
      <c r="H32" s="31" t="s">
        <v>45</v>
      </c>
      <c r="I32" s="34">
        <v>6</v>
      </c>
      <c r="J32" s="34">
        <v>1</v>
      </c>
      <c r="K32" s="55">
        <v>1255</v>
      </c>
      <c r="L32" s="55">
        <v>40</v>
      </c>
      <c r="M32" s="36">
        <f t="shared" si="0"/>
        <v>-0.6662875710804224</v>
      </c>
      <c r="N32" s="35">
        <v>6155</v>
      </c>
      <c r="O32" s="35">
        <v>2054</v>
      </c>
      <c r="P32" s="35">
        <v>72</v>
      </c>
      <c r="Q32" s="37">
        <v>155577</v>
      </c>
      <c r="R32" s="35">
        <f t="shared" si="1"/>
        <v>157631</v>
      </c>
      <c r="S32" s="38">
        <v>5479</v>
      </c>
      <c r="T32" s="39">
        <f t="shared" si="2"/>
        <v>5551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2" ht="13.5" thickBot="1">
      <c r="D33" s="46"/>
      <c r="E33" s="47"/>
      <c r="F33" s="47"/>
      <c r="G33" s="47"/>
      <c r="H33" s="47"/>
      <c r="I33" s="47"/>
      <c r="J33" s="47"/>
      <c r="K33" s="48">
        <f>SUM(K10:K32)</f>
        <v>1399411</v>
      </c>
      <c r="L33" s="48">
        <f>SUM(L10:L32)</f>
        <v>43651</v>
      </c>
      <c r="M33" s="49">
        <f t="shared" si="0"/>
        <v>0.016426326497788857</v>
      </c>
      <c r="N33" s="48">
        <f>SUM(N10:N32)</f>
        <v>1883927</v>
      </c>
      <c r="O33" s="48">
        <f aca="true" t="shared" si="3" ref="O33:T33">SUM(O10:O32)</f>
        <v>1914873</v>
      </c>
      <c r="P33" s="48">
        <f t="shared" si="3"/>
        <v>63920</v>
      </c>
      <c r="Q33" s="48">
        <f t="shared" si="3"/>
        <v>18370734.86</v>
      </c>
      <c r="R33" s="48">
        <f t="shared" si="3"/>
        <v>20285607.86</v>
      </c>
      <c r="S33" s="48">
        <f t="shared" si="3"/>
        <v>631789</v>
      </c>
      <c r="T33" s="48">
        <f t="shared" si="3"/>
        <v>695709</v>
      </c>
      <c r="U33" s="50"/>
      <c r="V33" s="51"/>
    </row>
    <row r="36" spans="15:16" ht="12.75">
      <c r="O36" s="52"/>
      <c r="P36" s="53"/>
    </row>
    <row r="37" ht="12.75">
      <c r="F37" s="54"/>
    </row>
    <row r="39" spans="16:256" s="1" customFormat="1" ht="12.75">
      <c r="P39" s="51"/>
      <c r="Q39" s="51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0"/>
  <sheetViews>
    <sheetView zoomScalePageLayoutView="0" workbookViewId="0" topLeftCell="D7">
      <selection activeCell="F32" sqref="F32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 t="s">
        <v>0</v>
      </c>
      <c r="L2" s="6" t="s">
        <v>1</v>
      </c>
      <c r="M2" s="7"/>
      <c r="N2" s="8"/>
      <c r="O2" s="9" t="s">
        <v>96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97</v>
      </c>
      <c r="P3" s="3"/>
      <c r="Q3" s="3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7</v>
      </c>
      <c r="N4" s="22" t="s">
        <v>8</v>
      </c>
      <c r="Q4" s="22"/>
      <c r="R4" s="2" t="s">
        <v>9</v>
      </c>
      <c r="S4" s="2"/>
      <c r="T4" s="23">
        <v>40955</v>
      </c>
    </row>
    <row r="5" spans="4:19" ht="12.75">
      <c r="D5" s="2"/>
      <c r="E5" s="2" t="s">
        <v>10</v>
      </c>
      <c r="F5" s="2" t="s">
        <v>11</v>
      </c>
      <c r="G5" s="2"/>
      <c r="H5" s="2"/>
      <c r="I5" s="2"/>
      <c r="N5" s="22" t="s">
        <v>12</v>
      </c>
      <c r="Q5" s="24" t="s">
        <v>12</v>
      </c>
      <c r="S5" s="22" t="s">
        <v>13</v>
      </c>
    </row>
    <row r="6" spans="4:19" ht="12.75">
      <c r="D6" s="2"/>
      <c r="E6" s="2" t="s">
        <v>14</v>
      </c>
      <c r="F6" s="25" t="s">
        <v>15</v>
      </c>
      <c r="G6" s="2"/>
      <c r="H6" s="2"/>
      <c r="I6" s="2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30</v>
      </c>
      <c r="L9" s="30" t="s">
        <v>31</v>
      </c>
      <c r="M9" s="30" t="s">
        <v>32</v>
      </c>
      <c r="N9" s="30" t="s">
        <v>30</v>
      </c>
      <c r="O9" s="30" t="s">
        <v>30</v>
      </c>
      <c r="P9" s="30" t="s">
        <v>31</v>
      </c>
      <c r="Q9" s="30" t="s">
        <v>33</v>
      </c>
      <c r="R9" s="30" t="s">
        <v>30</v>
      </c>
      <c r="S9" s="31" t="s">
        <v>31</v>
      </c>
      <c r="T9" s="30" t="s">
        <v>31</v>
      </c>
    </row>
    <row r="10" spans="4:256" s="32" customFormat="1" ht="12.75">
      <c r="D10" s="33">
        <v>1</v>
      </c>
      <c r="E10" s="33" t="s">
        <v>34</v>
      </c>
      <c r="F10" s="31" t="s">
        <v>98</v>
      </c>
      <c r="G10" s="31" t="s">
        <v>36</v>
      </c>
      <c r="H10" s="31" t="s">
        <v>37</v>
      </c>
      <c r="I10" s="34">
        <v>1</v>
      </c>
      <c r="J10" s="34">
        <v>13</v>
      </c>
      <c r="K10" s="35">
        <v>242188</v>
      </c>
      <c r="L10" s="35">
        <v>6373</v>
      </c>
      <c r="M10" s="36" t="e">
        <f aca="true" t="shared" si="0" ref="M10:M34">O10/N10-100%</f>
        <v>#DIV/0!</v>
      </c>
      <c r="N10" s="35"/>
      <c r="O10" s="35">
        <v>357132</v>
      </c>
      <c r="P10" s="35">
        <v>9646</v>
      </c>
      <c r="Q10" s="37"/>
      <c r="R10" s="35">
        <f aca="true" t="shared" si="1" ref="R10:R33">O10+Q10</f>
        <v>357132</v>
      </c>
      <c r="S10" s="38"/>
      <c r="T10" s="39">
        <f aca="true" t="shared" si="2" ref="T10:T33">S10+P10</f>
        <v>9646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 t="s">
        <v>34</v>
      </c>
      <c r="F11" s="31" t="s">
        <v>100</v>
      </c>
      <c r="G11" s="31" t="s">
        <v>50</v>
      </c>
      <c r="H11" s="31" t="s">
        <v>51</v>
      </c>
      <c r="I11" s="34">
        <v>1</v>
      </c>
      <c r="J11" s="34">
        <v>13</v>
      </c>
      <c r="K11" s="35">
        <v>183508</v>
      </c>
      <c r="L11" s="35">
        <v>6449</v>
      </c>
      <c r="M11" s="36" t="e">
        <f t="shared" si="0"/>
        <v>#DIV/0!</v>
      </c>
      <c r="N11" s="35"/>
      <c r="O11" s="35">
        <v>311997</v>
      </c>
      <c r="P11" s="35">
        <v>11647</v>
      </c>
      <c r="Q11" s="37"/>
      <c r="R11" s="35">
        <f t="shared" si="1"/>
        <v>311997</v>
      </c>
      <c r="S11" s="38"/>
      <c r="T11" s="39">
        <f t="shared" si="2"/>
        <v>11647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1</v>
      </c>
      <c r="F12" s="31" t="s">
        <v>43</v>
      </c>
      <c r="G12" s="31" t="s">
        <v>44</v>
      </c>
      <c r="H12" s="31" t="s">
        <v>45</v>
      </c>
      <c r="I12" s="34">
        <v>9</v>
      </c>
      <c r="J12" s="34">
        <v>11</v>
      </c>
      <c r="K12" s="35">
        <v>167861</v>
      </c>
      <c r="L12" s="35">
        <v>5348</v>
      </c>
      <c r="M12" s="36">
        <f t="shared" si="0"/>
        <v>-0.15379256349690806</v>
      </c>
      <c r="N12" s="35">
        <v>301432</v>
      </c>
      <c r="O12" s="35">
        <v>255074</v>
      </c>
      <c r="P12" s="35">
        <v>9052</v>
      </c>
      <c r="Q12" s="37">
        <v>3287039.3</v>
      </c>
      <c r="R12" s="35">
        <f t="shared" si="1"/>
        <v>3542113.3</v>
      </c>
      <c r="S12" s="38">
        <v>115766</v>
      </c>
      <c r="T12" s="39">
        <f t="shared" si="2"/>
        <v>124818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 t="s">
        <v>34</v>
      </c>
      <c r="F13" s="31" t="s">
        <v>99</v>
      </c>
      <c r="G13" s="31" t="s">
        <v>39</v>
      </c>
      <c r="H13" s="31" t="s">
        <v>37</v>
      </c>
      <c r="I13" s="34">
        <v>1</v>
      </c>
      <c r="J13" s="34">
        <v>13</v>
      </c>
      <c r="K13" s="35">
        <v>159567</v>
      </c>
      <c r="L13" s="35">
        <v>3794</v>
      </c>
      <c r="M13" s="36" t="e">
        <f t="shared" si="0"/>
        <v>#DIV/0!</v>
      </c>
      <c r="N13" s="35"/>
      <c r="O13" s="35">
        <v>228879</v>
      </c>
      <c r="P13" s="35">
        <v>5662</v>
      </c>
      <c r="Q13" s="37"/>
      <c r="R13" s="35">
        <f t="shared" si="1"/>
        <v>228879</v>
      </c>
      <c r="S13" s="38"/>
      <c r="T13" s="39">
        <f t="shared" si="2"/>
        <v>5662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 t="s">
        <v>34</v>
      </c>
      <c r="F14" s="31" t="s">
        <v>101</v>
      </c>
      <c r="G14" s="31" t="s">
        <v>53</v>
      </c>
      <c r="H14" s="31" t="s">
        <v>37</v>
      </c>
      <c r="I14" s="34">
        <v>1</v>
      </c>
      <c r="J14" s="34">
        <v>7</v>
      </c>
      <c r="K14" s="35">
        <v>142501</v>
      </c>
      <c r="L14" s="35">
        <v>4914</v>
      </c>
      <c r="M14" s="36" t="e">
        <f t="shared" si="0"/>
        <v>#DIV/0!</v>
      </c>
      <c r="N14" s="35"/>
      <c r="O14" s="35">
        <v>200825</v>
      </c>
      <c r="P14" s="35">
        <v>7182</v>
      </c>
      <c r="Q14" s="37"/>
      <c r="R14" s="35">
        <f t="shared" si="1"/>
        <v>200825</v>
      </c>
      <c r="S14" s="38"/>
      <c r="T14" s="39">
        <f t="shared" si="2"/>
        <v>7182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2</v>
      </c>
      <c r="F15" s="31" t="s">
        <v>93</v>
      </c>
      <c r="G15" s="31" t="s">
        <v>44</v>
      </c>
      <c r="H15" s="31" t="s">
        <v>37</v>
      </c>
      <c r="I15" s="34">
        <v>2</v>
      </c>
      <c r="J15" s="34">
        <v>11</v>
      </c>
      <c r="K15" s="55">
        <v>56715</v>
      </c>
      <c r="L15" s="55">
        <v>1817</v>
      </c>
      <c r="M15" s="36">
        <f t="shared" si="0"/>
        <v>-0.36654885167043083</v>
      </c>
      <c r="N15" s="35">
        <v>136372</v>
      </c>
      <c r="O15" s="35">
        <v>86385</v>
      </c>
      <c r="P15" s="35">
        <v>2947</v>
      </c>
      <c r="Q15" s="37">
        <v>136372</v>
      </c>
      <c r="R15" s="35">
        <f t="shared" si="1"/>
        <v>222757</v>
      </c>
      <c r="S15" s="38">
        <v>4827</v>
      </c>
      <c r="T15" s="39">
        <f t="shared" si="2"/>
        <v>7774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3</v>
      </c>
      <c r="F16" s="31" t="s">
        <v>87</v>
      </c>
      <c r="G16" s="31" t="s">
        <v>44</v>
      </c>
      <c r="H16" s="31" t="s">
        <v>37</v>
      </c>
      <c r="I16" s="34">
        <v>3</v>
      </c>
      <c r="J16" s="34">
        <v>11</v>
      </c>
      <c r="K16" s="55">
        <v>48478</v>
      </c>
      <c r="L16" s="55">
        <v>1638</v>
      </c>
      <c r="M16" s="36">
        <f t="shared" si="0"/>
        <v>-0.35740025629337846</v>
      </c>
      <c r="N16" s="35">
        <v>116273</v>
      </c>
      <c r="O16" s="35">
        <v>74717</v>
      </c>
      <c r="P16" s="35">
        <v>2727</v>
      </c>
      <c r="Q16" s="37">
        <v>337913</v>
      </c>
      <c r="R16" s="35">
        <f t="shared" si="1"/>
        <v>412630</v>
      </c>
      <c r="S16" s="38">
        <v>12209</v>
      </c>
      <c r="T16" s="39">
        <f t="shared" si="2"/>
        <v>14936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4</v>
      </c>
      <c r="F17" s="31" t="s">
        <v>94</v>
      </c>
      <c r="G17" s="31" t="s">
        <v>39</v>
      </c>
      <c r="H17" s="31" t="s">
        <v>37</v>
      </c>
      <c r="I17" s="43">
        <v>2</v>
      </c>
      <c r="J17" s="34">
        <v>10</v>
      </c>
      <c r="K17" s="55">
        <v>40874</v>
      </c>
      <c r="L17" s="55">
        <v>1428</v>
      </c>
      <c r="M17" s="36">
        <f t="shared" si="0"/>
        <v>-0.46710373286697626</v>
      </c>
      <c r="N17" s="35">
        <v>116077</v>
      </c>
      <c r="O17" s="35">
        <v>61857</v>
      </c>
      <c r="P17" s="35">
        <v>2316</v>
      </c>
      <c r="Q17" s="37">
        <v>116077</v>
      </c>
      <c r="R17" s="35">
        <f t="shared" si="1"/>
        <v>177934</v>
      </c>
      <c r="S17" s="38">
        <v>4302</v>
      </c>
      <c r="T17" s="39">
        <f t="shared" si="2"/>
        <v>6618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9</v>
      </c>
      <c r="F18" s="31" t="s">
        <v>42</v>
      </c>
      <c r="G18" s="31" t="s">
        <v>41</v>
      </c>
      <c r="H18" s="31" t="s">
        <v>37</v>
      </c>
      <c r="I18" s="43">
        <v>11</v>
      </c>
      <c r="J18" s="34">
        <v>16</v>
      </c>
      <c r="K18" s="35">
        <v>31549</v>
      </c>
      <c r="L18" s="35">
        <v>1089</v>
      </c>
      <c r="M18" s="36">
        <f t="shared" si="0"/>
        <v>-0.2427068480480944</v>
      </c>
      <c r="N18" s="35">
        <v>51898</v>
      </c>
      <c r="O18" s="35">
        <v>39302</v>
      </c>
      <c r="P18" s="35">
        <v>1374</v>
      </c>
      <c r="Q18" s="37">
        <v>3561952.56</v>
      </c>
      <c r="R18" s="35">
        <f t="shared" si="1"/>
        <v>3601254.56</v>
      </c>
      <c r="S18" s="38">
        <v>111384</v>
      </c>
      <c r="T18" s="39">
        <f t="shared" si="2"/>
        <v>112758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10</v>
      </c>
      <c r="F19" s="31" t="s">
        <v>95</v>
      </c>
      <c r="G19" s="31" t="s">
        <v>55</v>
      </c>
      <c r="H19" s="31" t="s">
        <v>45</v>
      </c>
      <c r="I19" s="34">
        <v>2</v>
      </c>
      <c r="J19" s="34">
        <v>8</v>
      </c>
      <c r="K19" s="55">
        <v>22696</v>
      </c>
      <c r="L19" s="55">
        <v>816</v>
      </c>
      <c r="M19" s="36">
        <f t="shared" si="0"/>
        <v>-0.2371996428710066</v>
      </c>
      <c r="N19" s="35">
        <v>51522</v>
      </c>
      <c r="O19" s="35">
        <v>39301</v>
      </c>
      <c r="P19" s="35">
        <v>1535</v>
      </c>
      <c r="Q19" s="37">
        <v>51522</v>
      </c>
      <c r="R19" s="35">
        <f t="shared" si="1"/>
        <v>90823</v>
      </c>
      <c r="S19" s="38">
        <v>1981</v>
      </c>
      <c r="T19" s="39">
        <f t="shared" si="2"/>
        <v>3516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8</v>
      </c>
      <c r="F20" s="31" t="s">
        <v>38</v>
      </c>
      <c r="G20" s="31" t="s">
        <v>39</v>
      </c>
      <c r="H20" s="31" t="s">
        <v>37</v>
      </c>
      <c r="I20" s="34">
        <v>8</v>
      </c>
      <c r="J20" s="34">
        <v>14</v>
      </c>
      <c r="K20" s="35">
        <v>31123</v>
      </c>
      <c r="L20" s="35">
        <v>1350</v>
      </c>
      <c r="M20" s="36">
        <f t="shared" si="0"/>
        <v>-0.305657237936772</v>
      </c>
      <c r="N20" s="35">
        <v>54090</v>
      </c>
      <c r="O20" s="35">
        <v>37557</v>
      </c>
      <c r="P20" s="35">
        <v>1635</v>
      </c>
      <c r="Q20" s="37">
        <v>2224006</v>
      </c>
      <c r="R20" s="35">
        <f t="shared" si="1"/>
        <v>2261563</v>
      </c>
      <c r="S20" s="38">
        <v>88366</v>
      </c>
      <c r="T20" s="39">
        <f t="shared" si="2"/>
        <v>90001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6</v>
      </c>
      <c r="F21" s="31" t="s">
        <v>64</v>
      </c>
      <c r="G21" s="31" t="s">
        <v>50</v>
      </c>
      <c r="H21" s="31" t="s">
        <v>51</v>
      </c>
      <c r="I21" s="34">
        <v>7</v>
      </c>
      <c r="J21" s="34">
        <v>8</v>
      </c>
      <c r="K21" s="55">
        <v>21626</v>
      </c>
      <c r="L21" s="55">
        <v>742</v>
      </c>
      <c r="M21" s="36">
        <f t="shared" si="0"/>
        <v>-0.448223538717332</v>
      </c>
      <c r="N21" s="35">
        <v>61949</v>
      </c>
      <c r="O21" s="35">
        <v>34182</v>
      </c>
      <c r="P21" s="35">
        <v>1206</v>
      </c>
      <c r="Q21" s="37">
        <v>1847128</v>
      </c>
      <c r="R21" s="35">
        <f t="shared" si="1"/>
        <v>1881310</v>
      </c>
      <c r="S21" s="38">
        <v>64115</v>
      </c>
      <c r="T21" s="39">
        <f t="shared" si="2"/>
        <v>65321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13</v>
      </c>
      <c r="F22" s="31" t="s">
        <v>71</v>
      </c>
      <c r="G22" s="44" t="s">
        <v>44</v>
      </c>
      <c r="H22" s="31" t="s">
        <v>37</v>
      </c>
      <c r="I22" s="34">
        <v>6</v>
      </c>
      <c r="J22" s="34">
        <v>13</v>
      </c>
      <c r="K22" s="55">
        <v>24375</v>
      </c>
      <c r="L22" s="55">
        <v>986</v>
      </c>
      <c r="M22" s="36">
        <f t="shared" si="0"/>
        <v>0.29574085182963405</v>
      </c>
      <c r="N22" s="35">
        <v>25005</v>
      </c>
      <c r="O22" s="35">
        <v>32400</v>
      </c>
      <c r="P22" s="35">
        <v>1340</v>
      </c>
      <c r="Q22" s="37">
        <v>273152</v>
      </c>
      <c r="R22" s="35">
        <f t="shared" si="1"/>
        <v>305552</v>
      </c>
      <c r="S22" s="38">
        <v>11516</v>
      </c>
      <c r="T22" s="39">
        <f t="shared" si="2"/>
        <v>12856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7</v>
      </c>
      <c r="F23" s="31" t="s">
        <v>89</v>
      </c>
      <c r="G23" s="44" t="s">
        <v>44</v>
      </c>
      <c r="H23" s="31" t="s">
        <v>61</v>
      </c>
      <c r="I23" s="34">
        <v>3</v>
      </c>
      <c r="J23" s="34">
        <v>5</v>
      </c>
      <c r="K23" s="55">
        <v>20918</v>
      </c>
      <c r="L23" s="55">
        <v>699</v>
      </c>
      <c r="M23" s="36">
        <f t="shared" si="0"/>
        <v>-0.45236556956417406</v>
      </c>
      <c r="N23" s="35">
        <v>54173</v>
      </c>
      <c r="O23" s="35">
        <v>29667</v>
      </c>
      <c r="P23" s="35">
        <v>1061</v>
      </c>
      <c r="Q23" s="37">
        <v>136995</v>
      </c>
      <c r="R23" s="35">
        <f t="shared" si="1"/>
        <v>166662</v>
      </c>
      <c r="S23" s="38">
        <v>5089</v>
      </c>
      <c r="T23" s="39">
        <f t="shared" si="2"/>
        <v>6150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5</v>
      </c>
      <c r="F24" s="31" t="s">
        <v>83</v>
      </c>
      <c r="G24" s="44" t="s">
        <v>50</v>
      </c>
      <c r="H24" s="31" t="s">
        <v>51</v>
      </c>
      <c r="I24" s="34">
        <v>4</v>
      </c>
      <c r="J24" s="34">
        <v>11</v>
      </c>
      <c r="K24" s="35">
        <v>15969</v>
      </c>
      <c r="L24" s="35">
        <v>441</v>
      </c>
      <c r="M24" s="36">
        <f t="shared" si="0"/>
        <v>-0.6769021705252396</v>
      </c>
      <c r="N24" s="35">
        <v>80211</v>
      </c>
      <c r="O24" s="35">
        <v>25916</v>
      </c>
      <c r="P24" s="35">
        <v>721</v>
      </c>
      <c r="Q24" s="37">
        <v>613728</v>
      </c>
      <c r="R24" s="35">
        <f t="shared" si="1"/>
        <v>639644</v>
      </c>
      <c r="S24" s="38">
        <v>16433</v>
      </c>
      <c r="T24" s="39">
        <f t="shared" si="2"/>
        <v>17154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11</v>
      </c>
      <c r="F25" s="31" t="s">
        <v>88</v>
      </c>
      <c r="G25" s="44" t="s">
        <v>58</v>
      </c>
      <c r="H25" s="31" t="s">
        <v>51</v>
      </c>
      <c r="I25" s="34">
        <v>3</v>
      </c>
      <c r="J25" s="34">
        <v>10</v>
      </c>
      <c r="K25" s="55">
        <v>18897</v>
      </c>
      <c r="L25" s="55">
        <v>788</v>
      </c>
      <c r="M25" s="36">
        <f t="shared" si="0"/>
        <v>-0.44003212775507317</v>
      </c>
      <c r="N25" s="35">
        <v>42331</v>
      </c>
      <c r="O25" s="35">
        <v>23704</v>
      </c>
      <c r="P25" s="35">
        <v>1000</v>
      </c>
      <c r="Q25" s="37">
        <v>139756</v>
      </c>
      <c r="R25" s="35">
        <f t="shared" si="1"/>
        <v>163460</v>
      </c>
      <c r="S25" s="38">
        <v>5575</v>
      </c>
      <c r="T25" s="39">
        <f t="shared" si="2"/>
        <v>6575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16</v>
      </c>
      <c r="F26" s="31" t="s">
        <v>70</v>
      </c>
      <c r="G26" s="44" t="s">
        <v>50</v>
      </c>
      <c r="H26" s="31" t="s">
        <v>51</v>
      </c>
      <c r="I26" s="34">
        <v>6</v>
      </c>
      <c r="J26" s="34">
        <v>5</v>
      </c>
      <c r="K26" s="55">
        <v>11161</v>
      </c>
      <c r="L26" s="55">
        <v>380</v>
      </c>
      <c r="M26" s="36">
        <f t="shared" si="0"/>
        <v>-0.037550456766517915</v>
      </c>
      <c r="N26" s="35">
        <v>18828</v>
      </c>
      <c r="O26" s="35">
        <v>18121</v>
      </c>
      <c r="P26" s="35">
        <v>677</v>
      </c>
      <c r="Q26" s="37">
        <v>402371</v>
      </c>
      <c r="R26" s="35">
        <f t="shared" si="1"/>
        <v>420492</v>
      </c>
      <c r="S26" s="38">
        <v>14864</v>
      </c>
      <c r="T26" s="39">
        <f t="shared" si="2"/>
        <v>15541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12</v>
      </c>
      <c r="F27" s="31" t="s">
        <v>35</v>
      </c>
      <c r="G27" s="44" t="s">
        <v>36</v>
      </c>
      <c r="H27" s="31" t="s">
        <v>37</v>
      </c>
      <c r="I27" s="34">
        <v>8</v>
      </c>
      <c r="J27" s="34">
        <v>8</v>
      </c>
      <c r="K27" s="35">
        <v>8732</v>
      </c>
      <c r="L27" s="35">
        <v>300</v>
      </c>
      <c r="M27" s="36">
        <f t="shared" si="0"/>
        <v>-0.6488864585404652</v>
      </c>
      <c r="N27" s="35">
        <v>40232</v>
      </c>
      <c r="O27" s="35">
        <v>14126</v>
      </c>
      <c r="P27" s="35">
        <v>506</v>
      </c>
      <c r="Q27" s="37">
        <v>3027713</v>
      </c>
      <c r="R27" s="35">
        <f t="shared" si="1"/>
        <v>3041839</v>
      </c>
      <c r="S27" s="38">
        <v>100814</v>
      </c>
      <c r="T27" s="39">
        <f t="shared" si="2"/>
        <v>101320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23</v>
      </c>
      <c r="F28" s="31" t="s">
        <v>47</v>
      </c>
      <c r="G28" s="44" t="s">
        <v>44</v>
      </c>
      <c r="H28" s="31" t="s">
        <v>37</v>
      </c>
      <c r="I28" s="34">
        <v>13</v>
      </c>
      <c r="J28" s="34">
        <v>1</v>
      </c>
      <c r="K28" s="35">
        <v>9700</v>
      </c>
      <c r="L28" s="35">
        <v>418</v>
      </c>
      <c r="M28" s="36">
        <f t="shared" si="0"/>
        <v>0.9219338220725184</v>
      </c>
      <c r="N28" s="35">
        <v>5047</v>
      </c>
      <c r="O28" s="35">
        <v>9700</v>
      </c>
      <c r="P28" s="35">
        <v>418</v>
      </c>
      <c r="Q28" s="37">
        <v>3606118</v>
      </c>
      <c r="R28" s="35">
        <f t="shared" si="1"/>
        <v>3615818</v>
      </c>
      <c r="S28" s="38">
        <v>126521</v>
      </c>
      <c r="T28" s="39">
        <f t="shared" si="2"/>
        <v>126939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17</v>
      </c>
      <c r="F29" s="31" t="s">
        <v>77</v>
      </c>
      <c r="G29" s="44" t="s">
        <v>44</v>
      </c>
      <c r="H29" s="31" t="s">
        <v>61</v>
      </c>
      <c r="I29" s="34">
        <v>5</v>
      </c>
      <c r="J29" s="34">
        <v>3</v>
      </c>
      <c r="K29" s="55">
        <v>5908</v>
      </c>
      <c r="L29" s="55">
        <v>203</v>
      </c>
      <c r="M29" s="36">
        <f t="shared" si="0"/>
        <v>-0.549354034451496</v>
      </c>
      <c r="N29" s="35">
        <v>17648</v>
      </c>
      <c r="O29" s="35">
        <v>7953</v>
      </c>
      <c r="P29" s="35">
        <v>297</v>
      </c>
      <c r="Q29" s="37">
        <v>124715</v>
      </c>
      <c r="R29" s="35">
        <f t="shared" si="1"/>
        <v>132668</v>
      </c>
      <c r="S29" s="38">
        <v>4835</v>
      </c>
      <c r="T29" s="39">
        <f t="shared" si="2"/>
        <v>5132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19</v>
      </c>
      <c r="F30" s="31" t="s">
        <v>57</v>
      </c>
      <c r="G30" s="44" t="s">
        <v>58</v>
      </c>
      <c r="H30" s="31" t="s">
        <v>51</v>
      </c>
      <c r="I30" s="34">
        <v>9</v>
      </c>
      <c r="J30" s="34">
        <v>5</v>
      </c>
      <c r="K30" s="35">
        <v>4334</v>
      </c>
      <c r="L30" s="35">
        <v>192</v>
      </c>
      <c r="M30" s="36">
        <f t="shared" si="0"/>
        <v>-0.3265617064499746</v>
      </c>
      <c r="N30" s="35">
        <v>9845</v>
      </c>
      <c r="O30" s="35">
        <v>6630</v>
      </c>
      <c r="P30" s="35">
        <v>289</v>
      </c>
      <c r="Q30" s="37">
        <v>181661</v>
      </c>
      <c r="R30" s="35">
        <f t="shared" si="1"/>
        <v>188291</v>
      </c>
      <c r="S30" s="38">
        <v>6546</v>
      </c>
      <c r="T30" s="39">
        <f t="shared" si="2"/>
        <v>6835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18</v>
      </c>
      <c r="F31" s="31" t="s">
        <v>76</v>
      </c>
      <c r="G31" s="44" t="s">
        <v>55</v>
      </c>
      <c r="H31" s="31" t="s">
        <v>45</v>
      </c>
      <c r="I31" s="34">
        <v>5</v>
      </c>
      <c r="J31" s="34">
        <v>4</v>
      </c>
      <c r="K31" s="55">
        <v>3719</v>
      </c>
      <c r="L31" s="55">
        <v>117</v>
      </c>
      <c r="M31" s="36">
        <f t="shared" si="0"/>
        <v>-0.5012155591572123</v>
      </c>
      <c r="N31" s="35">
        <v>12340</v>
      </c>
      <c r="O31" s="35">
        <v>6155</v>
      </c>
      <c r="P31" s="35">
        <v>220</v>
      </c>
      <c r="Q31" s="37">
        <v>149422</v>
      </c>
      <c r="R31" s="35">
        <f t="shared" si="1"/>
        <v>155577</v>
      </c>
      <c r="S31" s="38">
        <v>5259</v>
      </c>
      <c r="T31" s="39">
        <f t="shared" si="2"/>
        <v>5479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20</v>
      </c>
      <c r="F32" s="31" t="s">
        <v>78</v>
      </c>
      <c r="G32" s="44" t="s">
        <v>58</v>
      </c>
      <c r="H32" s="31" t="s">
        <v>51</v>
      </c>
      <c r="I32" s="34">
        <v>5</v>
      </c>
      <c r="J32" s="34">
        <v>5</v>
      </c>
      <c r="K32" s="55">
        <v>3450</v>
      </c>
      <c r="L32" s="55">
        <v>124</v>
      </c>
      <c r="M32" s="36">
        <f t="shared" si="0"/>
        <v>-0.3124337422383765</v>
      </c>
      <c r="N32" s="35">
        <v>6603</v>
      </c>
      <c r="O32" s="35">
        <v>4540</v>
      </c>
      <c r="P32" s="35">
        <v>171</v>
      </c>
      <c r="Q32" s="37">
        <v>82222</v>
      </c>
      <c r="R32" s="35">
        <f t="shared" si="1"/>
        <v>86762</v>
      </c>
      <c r="S32" s="38">
        <v>2995</v>
      </c>
      <c r="T32" s="39">
        <f t="shared" si="2"/>
        <v>3166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 t="s">
        <v>34</v>
      </c>
      <c r="F33" s="31" t="s">
        <v>102</v>
      </c>
      <c r="G33" s="44" t="s">
        <v>44</v>
      </c>
      <c r="H33" s="31" t="s">
        <v>61</v>
      </c>
      <c r="I33" s="34">
        <v>1</v>
      </c>
      <c r="J33" s="34">
        <v>3</v>
      </c>
      <c r="K33" s="35">
        <v>2838</v>
      </c>
      <c r="L33" s="35">
        <v>145</v>
      </c>
      <c r="M33" s="36" t="e">
        <f t="shared" si="0"/>
        <v>#DIV/0!</v>
      </c>
      <c r="N33" s="35"/>
      <c r="O33" s="35">
        <v>3578</v>
      </c>
      <c r="P33" s="35">
        <v>184</v>
      </c>
      <c r="Q33" s="37"/>
      <c r="R33" s="35">
        <f t="shared" si="1"/>
        <v>3578</v>
      </c>
      <c r="S33" s="38"/>
      <c r="T33" s="39">
        <f t="shared" si="2"/>
        <v>184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2" ht="13.5" thickBot="1">
      <c r="D34" s="46"/>
      <c r="E34" s="47"/>
      <c r="F34" s="47"/>
      <c r="G34" s="47"/>
      <c r="H34" s="47"/>
      <c r="I34" s="47"/>
      <c r="J34" s="47"/>
      <c r="K34" s="48">
        <f>SUM(K10:K33)</f>
        <v>1278687</v>
      </c>
      <c r="L34" s="48">
        <f>SUM(L10:L33)</f>
        <v>40551</v>
      </c>
      <c r="M34" s="49">
        <f t="shared" si="0"/>
        <v>0.5889309712482818</v>
      </c>
      <c r="N34" s="48">
        <f>SUM(N10:N33)</f>
        <v>1201876</v>
      </c>
      <c r="O34" s="48">
        <f aca="true" t="shared" si="3" ref="O34:T34">SUM(O10:O33)</f>
        <v>1909698</v>
      </c>
      <c r="P34" s="48">
        <f t="shared" si="3"/>
        <v>63813</v>
      </c>
      <c r="Q34" s="48">
        <f t="shared" si="3"/>
        <v>20299862.86</v>
      </c>
      <c r="R34" s="48">
        <f t="shared" si="3"/>
        <v>22209560.86</v>
      </c>
      <c r="S34" s="48">
        <f t="shared" si="3"/>
        <v>703397</v>
      </c>
      <c r="T34" s="48">
        <f t="shared" si="3"/>
        <v>767210</v>
      </c>
      <c r="U34" s="50"/>
      <c r="V34" s="51"/>
    </row>
    <row r="37" spans="15:16" ht="12.75">
      <c r="O37" s="52"/>
      <c r="P37" s="53"/>
    </row>
    <row r="38" ht="12.75">
      <c r="F38" s="54"/>
    </row>
    <row r="40" spans="16:256" s="1" customFormat="1" ht="12.75">
      <c r="P40" s="51"/>
      <c r="Q40" s="51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9"/>
  <sheetViews>
    <sheetView zoomScalePageLayoutView="0" workbookViewId="0" topLeftCell="D1">
      <selection activeCell="D14" sqref="D14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 t="s">
        <v>0</v>
      </c>
      <c r="L2" s="6" t="s">
        <v>1</v>
      </c>
      <c r="M2" s="7"/>
      <c r="N2" s="8"/>
      <c r="O2" s="9" t="s">
        <v>91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92</v>
      </c>
      <c r="P3" s="3"/>
      <c r="Q3" s="3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6</v>
      </c>
      <c r="N4" s="22" t="s">
        <v>8</v>
      </c>
      <c r="Q4" s="22"/>
      <c r="R4" s="2" t="s">
        <v>9</v>
      </c>
      <c r="S4" s="2"/>
      <c r="T4" s="23">
        <v>40948</v>
      </c>
    </row>
    <row r="5" spans="4:19" ht="12.75">
      <c r="D5" s="2"/>
      <c r="E5" s="2" t="s">
        <v>10</v>
      </c>
      <c r="F5" s="2" t="s">
        <v>11</v>
      </c>
      <c r="G5" s="2"/>
      <c r="H5" s="2"/>
      <c r="I5" s="2"/>
      <c r="N5" s="22" t="s">
        <v>12</v>
      </c>
      <c r="Q5" s="24" t="s">
        <v>12</v>
      </c>
      <c r="S5" s="22" t="s">
        <v>13</v>
      </c>
    </row>
    <row r="6" spans="4:19" ht="12.75">
      <c r="D6" s="2"/>
      <c r="E6" s="2" t="s">
        <v>14</v>
      </c>
      <c r="F6" s="25" t="s">
        <v>15</v>
      </c>
      <c r="G6" s="2"/>
      <c r="H6" s="2"/>
      <c r="I6" s="2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30</v>
      </c>
      <c r="L9" s="30" t="s">
        <v>31</v>
      </c>
      <c r="M9" s="30" t="s">
        <v>32</v>
      </c>
      <c r="N9" s="30" t="s">
        <v>30</v>
      </c>
      <c r="O9" s="30" t="s">
        <v>30</v>
      </c>
      <c r="P9" s="30" t="s">
        <v>31</v>
      </c>
      <c r="Q9" s="30" t="s">
        <v>33</v>
      </c>
      <c r="R9" s="30" t="s">
        <v>30</v>
      </c>
      <c r="S9" s="31" t="s">
        <v>31</v>
      </c>
      <c r="T9" s="30" t="s">
        <v>31</v>
      </c>
    </row>
    <row r="10" spans="4:256" s="32" customFormat="1" ht="12.75">
      <c r="D10" s="33">
        <v>1</v>
      </c>
      <c r="E10" s="33">
        <v>1</v>
      </c>
      <c r="F10" s="31" t="s">
        <v>43</v>
      </c>
      <c r="G10" s="31" t="s">
        <v>44</v>
      </c>
      <c r="H10" s="31" t="s">
        <v>45</v>
      </c>
      <c r="I10" s="34">
        <v>8</v>
      </c>
      <c r="J10" s="34">
        <v>11</v>
      </c>
      <c r="K10" s="35">
        <v>213343</v>
      </c>
      <c r="L10" s="35">
        <v>6465</v>
      </c>
      <c r="M10" s="36">
        <f aca="true" t="shared" si="0" ref="M10:M33">O10/N10-100%</f>
        <v>-0.338756098417044</v>
      </c>
      <c r="N10" s="35">
        <v>455856</v>
      </c>
      <c r="O10" s="35">
        <v>301432</v>
      </c>
      <c r="P10" s="35">
        <v>10356</v>
      </c>
      <c r="Q10" s="37">
        <v>2985607.3</v>
      </c>
      <c r="R10" s="35">
        <f aca="true" t="shared" si="1" ref="R10:R32">O10+Q10</f>
        <v>3287039.3</v>
      </c>
      <c r="S10" s="38">
        <v>105410</v>
      </c>
      <c r="T10" s="39">
        <f aca="true" t="shared" si="2" ref="T10:T32">S10+P10</f>
        <v>115766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 t="s">
        <v>34</v>
      </c>
      <c r="F11" s="31" t="s">
        <v>93</v>
      </c>
      <c r="G11" s="31" t="s">
        <v>44</v>
      </c>
      <c r="H11" s="31" t="s">
        <v>37</v>
      </c>
      <c r="I11" s="34">
        <v>1</v>
      </c>
      <c r="J11" s="34">
        <v>11</v>
      </c>
      <c r="K11" s="55">
        <v>98570</v>
      </c>
      <c r="L11" s="55">
        <v>3288</v>
      </c>
      <c r="M11" s="36" t="e">
        <f t="shared" si="0"/>
        <v>#DIV/0!</v>
      </c>
      <c r="N11" s="35"/>
      <c r="O11" s="35">
        <v>136372</v>
      </c>
      <c r="P11" s="35">
        <v>4827</v>
      </c>
      <c r="Q11" s="37"/>
      <c r="R11" s="35">
        <f t="shared" si="1"/>
        <v>136372</v>
      </c>
      <c r="S11" s="38"/>
      <c r="T11" s="39">
        <f t="shared" si="2"/>
        <v>4827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31" t="s">
        <v>87</v>
      </c>
      <c r="G12" s="31" t="s">
        <v>44</v>
      </c>
      <c r="H12" s="31" t="s">
        <v>37</v>
      </c>
      <c r="I12" s="34">
        <v>2</v>
      </c>
      <c r="J12" s="34">
        <v>11</v>
      </c>
      <c r="K12" s="55">
        <v>79437</v>
      </c>
      <c r="L12" s="55">
        <v>2627</v>
      </c>
      <c r="M12" s="36">
        <f t="shared" si="0"/>
        <v>-0.47539704024544305</v>
      </c>
      <c r="N12" s="35">
        <v>221640</v>
      </c>
      <c r="O12" s="35">
        <v>116273</v>
      </c>
      <c r="P12" s="35">
        <v>4219</v>
      </c>
      <c r="Q12" s="37">
        <v>221640</v>
      </c>
      <c r="R12" s="35">
        <f t="shared" si="1"/>
        <v>337913</v>
      </c>
      <c r="S12" s="38">
        <v>7990</v>
      </c>
      <c r="T12" s="39">
        <f t="shared" si="2"/>
        <v>12209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 t="s">
        <v>34</v>
      </c>
      <c r="F13" s="31" t="s">
        <v>94</v>
      </c>
      <c r="G13" s="31" t="s">
        <v>39</v>
      </c>
      <c r="H13" s="31" t="s">
        <v>37</v>
      </c>
      <c r="I13" s="34">
        <v>1</v>
      </c>
      <c r="J13" s="34">
        <v>10</v>
      </c>
      <c r="K13" s="55">
        <v>81267</v>
      </c>
      <c r="L13" s="55">
        <v>2759</v>
      </c>
      <c r="M13" s="36" t="e">
        <f t="shared" si="0"/>
        <v>#DIV/0!</v>
      </c>
      <c r="N13" s="35"/>
      <c r="O13" s="35">
        <v>116077</v>
      </c>
      <c r="P13" s="35">
        <v>4302</v>
      </c>
      <c r="Q13" s="37"/>
      <c r="R13" s="35">
        <f t="shared" si="1"/>
        <v>116077</v>
      </c>
      <c r="S13" s="38"/>
      <c r="T13" s="39">
        <f t="shared" si="2"/>
        <v>4302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3</v>
      </c>
      <c r="F14" s="31" t="s">
        <v>83</v>
      </c>
      <c r="G14" s="31" t="s">
        <v>50</v>
      </c>
      <c r="H14" s="31" t="s">
        <v>51</v>
      </c>
      <c r="I14" s="34">
        <v>3</v>
      </c>
      <c r="J14" s="34">
        <v>17</v>
      </c>
      <c r="K14" s="35">
        <v>56872</v>
      </c>
      <c r="L14" s="35">
        <v>1456</v>
      </c>
      <c r="M14" s="36">
        <f t="shared" si="0"/>
        <v>-0.5019311492511364</v>
      </c>
      <c r="N14" s="35">
        <v>161044</v>
      </c>
      <c r="O14" s="35">
        <v>80211</v>
      </c>
      <c r="P14" s="35">
        <v>2173</v>
      </c>
      <c r="Q14" s="37">
        <v>533517</v>
      </c>
      <c r="R14" s="35">
        <f t="shared" si="1"/>
        <v>613728</v>
      </c>
      <c r="S14" s="38">
        <v>14260</v>
      </c>
      <c r="T14" s="39">
        <f t="shared" si="2"/>
        <v>16433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6</v>
      </c>
      <c r="F15" s="31" t="s">
        <v>64</v>
      </c>
      <c r="G15" s="31" t="s">
        <v>50</v>
      </c>
      <c r="H15" s="31" t="s">
        <v>51</v>
      </c>
      <c r="I15" s="34">
        <v>6</v>
      </c>
      <c r="J15" s="34">
        <v>13</v>
      </c>
      <c r="K15" s="55">
        <v>45764</v>
      </c>
      <c r="L15" s="55">
        <v>1493</v>
      </c>
      <c r="M15" s="36">
        <f t="shared" si="0"/>
        <v>-0.47201956840418646</v>
      </c>
      <c r="N15" s="35">
        <v>117332</v>
      </c>
      <c r="O15" s="35">
        <v>61949</v>
      </c>
      <c r="P15" s="35">
        <v>2136</v>
      </c>
      <c r="Q15" s="37">
        <v>1785179</v>
      </c>
      <c r="R15" s="35">
        <f t="shared" si="1"/>
        <v>1847128</v>
      </c>
      <c r="S15" s="38">
        <v>61979</v>
      </c>
      <c r="T15" s="39">
        <f t="shared" si="2"/>
        <v>64115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9</v>
      </c>
      <c r="F16" s="31" t="s">
        <v>89</v>
      </c>
      <c r="G16" s="31" t="s">
        <v>44</v>
      </c>
      <c r="H16" s="31" t="s">
        <v>61</v>
      </c>
      <c r="I16" s="34">
        <v>2</v>
      </c>
      <c r="J16" s="34">
        <v>5</v>
      </c>
      <c r="K16" s="55">
        <v>35362</v>
      </c>
      <c r="L16" s="55">
        <v>1539</v>
      </c>
      <c r="M16" s="36">
        <f t="shared" si="0"/>
        <v>-0.34591050687015523</v>
      </c>
      <c r="N16" s="35">
        <v>82822</v>
      </c>
      <c r="O16" s="35">
        <v>54173</v>
      </c>
      <c r="P16" s="35">
        <v>1989</v>
      </c>
      <c r="Q16" s="37">
        <v>82822</v>
      </c>
      <c r="R16" s="35">
        <f t="shared" si="1"/>
        <v>136995</v>
      </c>
      <c r="S16" s="38">
        <v>3100</v>
      </c>
      <c r="T16" s="39">
        <f t="shared" si="2"/>
        <v>5089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5</v>
      </c>
      <c r="F17" s="31" t="s">
        <v>38</v>
      </c>
      <c r="G17" s="31" t="s">
        <v>39</v>
      </c>
      <c r="H17" s="31" t="s">
        <v>37</v>
      </c>
      <c r="I17" s="43">
        <v>7</v>
      </c>
      <c r="J17" s="34">
        <v>14</v>
      </c>
      <c r="K17" s="35">
        <v>40463</v>
      </c>
      <c r="L17" s="35">
        <v>1609</v>
      </c>
      <c r="M17" s="36">
        <f t="shared" si="0"/>
        <v>-0.5544701250350066</v>
      </c>
      <c r="N17" s="35">
        <v>121406</v>
      </c>
      <c r="O17" s="35">
        <v>54090</v>
      </c>
      <c r="P17" s="35">
        <v>2208</v>
      </c>
      <c r="Q17" s="37">
        <v>2169916</v>
      </c>
      <c r="R17" s="35">
        <f t="shared" si="1"/>
        <v>2224006</v>
      </c>
      <c r="S17" s="38">
        <v>86158</v>
      </c>
      <c r="T17" s="39">
        <f t="shared" si="2"/>
        <v>88366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4</v>
      </c>
      <c r="F18" s="31" t="s">
        <v>42</v>
      </c>
      <c r="G18" s="31" t="s">
        <v>41</v>
      </c>
      <c r="H18" s="31" t="s">
        <v>37</v>
      </c>
      <c r="I18" s="43">
        <v>10</v>
      </c>
      <c r="J18" s="34">
        <v>16</v>
      </c>
      <c r="K18" s="35">
        <v>40723</v>
      </c>
      <c r="L18" s="35">
        <v>1311</v>
      </c>
      <c r="M18" s="36">
        <f t="shared" si="0"/>
        <v>-0.5873250636132316</v>
      </c>
      <c r="N18" s="35">
        <v>125760</v>
      </c>
      <c r="O18" s="35">
        <v>51898</v>
      </c>
      <c r="P18" s="35">
        <v>1917</v>
      </c>
      <c r="Q18" s="37">
        <v>3510054.56</v>
      </c>
      <c r="R18" s="35">
        <f t="shared" si="1"/>
        <v>3561952.56</v>
      </c>
      <c r="S18" s="38">
        <v>109467</v>
      </c>
      <c r="T18" s="39">
        <f t="shared" si="2"/>
        <v>111384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 t="s">
        <v>34</v>
      </c>
      <c r="F19" s="31" t="s">
        <v>95</v>
      </c>
      <c r="G19" s="31" t="s">
        <v>55</v>
      </c>
      <c r="H19" s="31" t="s">
        <v>45</v>
      </c>
      <c r="I19" s="34">
        <v>1</v>
      </c>
      <c r="J19" s="34">
        <v>8</v>
      </c>
      <c r="K19" s="55">
        <v>38567</v>
      </c>
      <c r="L19" s="55">
        <v>1424</v>
      </c>
      <c r="M19" s="36" t="e">
        <f t="shared" si="0"/>
        <v>#DIV/0!</v>
      </c>
      <c r="N19" s="35"/>
      <c r="O19" s="35">
        <v>51522</v>
      </c>
      <c r="P19" s="35">
        <v>1981</v>
      </c>
      <c r="Q19" s="37"/>
      <c r="R19" s="35">
        <f t="shared" si="1"/>
        <v>51522</v>
      </c>
      <c r="S19" s="38"/>
      <c r="T19" s="39">
        <f t="shared" si="2"/>
        <v>1981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8</v>
      </c>
      <c r="F20" s="31" t="s">
        <v>88</v>
      </c>
      <c r="G20" s="31" t="s">
        <v>58</v>
      </c>
      <c r="H20" s="31" t="s">
        <v>51</v>
      </c>
      <c r="I20" s="34">
        <v>2</v>
      </c>
      <c r="J20" s="34">
        <v>10</v>
      </c>
      <c r="K20" s="55">
        <v>33142</v>
      </c>
      <c r="L20" s="55">
        <v>1312</v>
      </c>
      <c r="M20" s="36">
        <f t="shared" si="0"/>
        <v>-0.5655016679497049</v>
      </c>
      <c r="N20" s="35">
        <v>97425</v>
      </c>
      <c r="O20" s="35">
        <v>42331</v>
      </c>
      <c r="P20" s="35">
        <v>1714</v>
      </c>
      <c r="Q20" s="37">
        <v>97425</v>
      </c>
      <c r="R20" s="35">
        <f t="shared" si="1"/>
        <v>139756</v>
      </c>
      <c r="S20" s="38">
        <v>3861</v>
      </c>
      <c r="T20" s="39">
        <f t="shared" si="2"/>
        <v>5575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7</v>
      </c>
      <c r="F21" s="31" t="s">
        <v>35</v>
      </c>
      <c r="G21" s="31" t="s">
        <v>36</v>
      </c>
      <c r="H21" s="31" t="s">
        <v>37</v>
      </c>
      <c r="I21" s="34">
        <v>7</v>
      </c>
      <c r="J21" s="34">
        <v>8</v>
      </c>
      <c r="K21" s="35">
        <v>29808</v>
      </c>
      <c r="L21" s="35">
        <v>1005</v>
      </c>
      <c r="M21" s="36">
        <f t="shared" si="0"/>
        <v>-0.6122478483379434</v>
      </c>
      <c r="N21" s="35">
        <v>103757</v>
      </c>
      <c r="O21" s="35">
        <v>40232</v>
      </c>
      <c r="P21" s="35">
        <v>1403</v>
      </c>
      <c r="Q21" s="37">
        <v>2987481</v>
      </c>
      <c r="R21" s="35">
        <f t="shared" si="1"/>
        <v>3027713</v>
      </c>
      <c r="S21" s="38">
        <v>99411</v>
      </c>
      <c r="T21" s="39">
        <f t="shared" si="2"/>
        <v>100814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10</v>
      </c>
      <c r="F22" s="31" t="s">
        <v>71</v>
      </c>
      <c r="G22" s="44" t="s">
        <v>44</v>
      </c>
      <c r="H22" s="31" t="s">
        <v>37</v>
      </c>
      <c r="I22" s="34">
        <v>5</v>
      </c>
      <c r="J22" s="34">
        <v>13</v>
      </c>
      <c r="K22" s="55">
        <v>21096</v>
      </c>
      <c r="L22" s="55">
        <v>908</v>
      </c>
      <c r="M22" s="36">
        <f t="shared" si="0"/>
        <v>-0.4440491806923539</v>
      </c>
      <c r="N22" s="35">
        <v>44977</v>
      </c>
      <c r="O22" s="35">
        <v>25005</v>
      </c>
      <c r="P22" s="35">
        <v>1072</v>
      </c>
      <c r="Q22" s="37">
        <v>248147</v>
      </c>
      <c r="R22" s="35">
        <f t="shared" si="1"/>
        <v>273152</v>
      </c>
      <c r="S22" s="38">
        <v>10444</v>
      </c>
      <c r="T22" s="39">
        <f t="shared" si="2"/>
        <v>11516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14</v>
      </c>
      <c r="F23" s="31" t="s">
        <v>40</v>
      </c>
      <c r="G23" s="44" t="s">
        <v>41</v>
      </c>
      <c r="H23" s="31" t="s">
        <v>37</v>
      </c>
      <c r="I23" s="34">
        <v>8</v>
      </c>
      <c r="J23" s="34">
        <v>2</v>
      </c>
      <c r="K23" s="35">
        <v>16837</v>
      </c>
      <c r="L23" s="35">
        <v>420</v>
      </c>
      <c r="M23" s="36">
        <f t="shared" si="0"/>
        <v>-0.23139571463525466</v>
      </c>
      <c r="N23" s="35">
        <v>28609</v>
      </c>
      <c r="O23" s="35">
        <v>21989</v>
      </c>
      <c r="P23" s="35">
        <v>577</v>
      </c>
      <c r="Q23" s="37">
        <v>1692016</v>
      </c>
      <c r="R23" s="35">
        <f t="shared" si="1"/>
        <v>1714005</v>
      </c>
      <c r="S23" s="38">
        <v>52276</v>
      </c>
      <c r="T23" s="39">
        <f t="shared" si="2"/>
        <v>52853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20</v>
      </c>
      <c r="F24" s="31" t="s">
        <v>54</v>
      </c>
      <c r="G24" s="44" t="s">
        <v>55</v>
      </c>
      <c r="H24" s="31" t="s">
        <v>51</v>
      </c>
      <c r="I24" s="34">
        <v>18</v>
      </c>
      <c r="J24" s="34">
        <v>4</v>
      </c>
      <c r="K24" s="35">
        <v>17038</v>
      </c>
      <c r="L24" s="35">
        <v>1260</v>
      </c>
      <c r="M24" s="36">
        <f t="shared" si="0"/>
        <v>1.065658747300216</v>
      </c>
      <c r="N24" s="35">
        <v>9260</v>
      </c>
      <c r="O24" s="35">
        <v>19128</v>
      </c>
      <c r="P24" s="35">
        <v>1469</v>
      </c>
      <c r="Q24" s="37">
        <v>1681001</v>
      </c>
      <c r="R24" s="35">
        <f t="shared" si="1"/>
        <v>1700129</v>
      </c>
      <c r="S24" s="38">
        <v>77915</v>
      </c>
      <c r="T24" s="39">
        <f t="shared" si="2"/>
        <v>79384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11</v>
      </c>
      <c r="F25" s="31" t="s">
        <v>70</v>
      </c>
      <c r="G25" s="44" t="s">
        <v>50</v>
      </c>
      <c r="H25" s="31" t="s">
        <v>51</v>
      </c>
      <c r="I25" s="34">
        <v>5</v>
      </c>
      <c r="J25" s="34">
        <v>7</v>
      </c>
      <c r="K25" s="55">
        <v>12551</v>
      </c>
      <c r="L25" s="55">
        <v>487</v>
      </c>
      <c r="M25" s="36">
        <f t="shared" si="0"/>
        <v>-0.4260631001371742</v>
      </c>
      <c r="N25" s="35">
        <v>32805</v>
      </c>
      <c r="O25" s="35">
        <v>18828</v>
      </c>
      <c r="P25" s="35">
        <v>753</v>
      </c>
      <c r="Q25" s="37">
        <v>383543</v>
      </c>
      <c r="R25" s="35">
        <f t="shared" si="1"/>
        <v>402371</v>
      </c>
      <c r="S25" s="38">
        <v>14111</v>
      </c>
      <c r="T25" s="39">
        <f t="shared" si="2"/>
        <v>14864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18</v>
      </c>
      <c r="F26" s="31" t="s">
        <v>77</v>
      </c>
      <c r="G26" s="44" t="s">
        <v>44</v>
      </c>
      <c r="H26" s="31" t="s">
        <v>61</v>
      </c>
      <c r="I26" s="34">
        <v>4</v>
      </c>
      <c r="J26" s="34">
        <v>3</v>
      </c>
      <c r="K26" s="55">
        <v>12984</v>
      </c>
      <c r="L26" s="55">
        <v>441</v>
      </c>
      <c r="M26" s="36">
        <f t="shared" si="0"/>
        <v>0.520985951908989</v>
      </c>
      <c r="N26" s="35">
        <v>11603</v>
      </c>
      <c r="O26" s="35">
        <v>17648</v>
      </c>
      <c r="P26" s="35">
        <v>637</v>
      </c>
      <c r="Q26" s="37">
        <v>107067</v>
      </c>
      <c r="R26" s="35">
        <f t="shared" si="1"/>
        <v>124715</v>
      </c>
      <c r="S26" s="38">
        <v>4198</v>
      </c>
      <c r="T26" s="39">
        <f t="shared" si="2"/>
        <v>4835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13</v>
      </c>
      <c r="F27" s="31" t="s">
        <v>76</v>
      </c>
      <c r="G27" s="44" t="s">
        <v>55</v>
      </c>
      <c r="H27" s="31" t="s">
        <v>45</v>
      </c>
      <c r="I27" s="34">
        <v>4</v>
      </c>
      <c r="J27" s="34">
        <v>5</v>
      </c>
      <c r="K27" s="55">
        <v>8807</v>
      </c>
      <c r="L27" s="55">
        <v>279</v>
      </c>
      <c r="M27" s="36">
        <f t="shared" si="0"/>
        <v>-0.5744534105800401</v>
      </c>
      <c r="N27" s="35">
        <v>28998</v>
      </c>
      <c r="O27" s="35">
        <v>12340</v>
      </c>
      <c r="P27" s="35">
        <v>438</v>
      </c>
      <c r="Q27" s="37">
        <v>137082</v>
      </c>
      <c r="R27" s="35">
        <f t="shared" si="1"/>
        <v>149422</v>
      </c>
      <c r="S27" s="38">
        <v>4821</v>
      </c>
      <c r="T27" s="39">
        <f t="shared" si="2"/>
        <v>5259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16</v>
      </c>
      <c r="F28" s="31" t="s">
        <v>57</v>
      </c>
      <c r="G28" s="44" t="s">
        <v>58</v>
      </c>
      <c r="H28" s="31" t="s">
        <v>51</v>
      </c>
      <c r="I28" s="34">
        <v>8</v>
      </c>
      <c r="J28" s="34">
        <v>5</v>
      </c>
      <c r="K28" s="35">
        <v>6393</v>
      </c>
      <c r="L28" s="35">
        <v>214</v>
      </c>
      <c r="M28" s="36">
        <f t="shared" si="0"/>
        <v>-0.22832732403197997</v>
      </c>
      <c r="N28" s="35">
        <v>12758</v>
      </c>
      <c r="O28" s="35">
        <v>9845</v>
      </c>
      <c r="P28" s="35">
        <v>367</v>
      </c>
      <c r="Q28" s="37">
        <v>171816</v>
      </c>
      <c r="R28" s="35">
        <f t="shared" si="1"/>
        <v>181661</v>
      </c>
      <c r="S28" s="38">
        <v>6179</v>
      </c>
      <c r="T28" s="39">
        <f t="shared" si="2"/>
        <v>6546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17</v>
      </c>
      <c r="F29" s="31" t="s">
        <v>78</v>
      </c>
      <c r="G29" s="44" t="s">
        <v>58</v>
      </c>
      <c r="H29" s="31" t="s">
        <v>51</v>
      </c>
      <c r="I29" s="34">
        <v>4</v>
      </c>
      <c r="J29" s="34">
        <v>6</v>
      </c>
      <c r="K29" s="55">
        <v>4944</v>
      </c>
      <c r="L29" s="55">
        <v>183</v>
      </c>
      <c r="M29" s="36">
        <f t="shared" si="0"/>
        <v>-0.4693401912722013</v>
      </c>
      <c r="N29" s="35">
        <v>12443</v>
      </c>
      <c r="O29" s="35">
        <v>6603</v>
      </c>
      <c r="P29" s="35">
        <v>254</v>
      </c>
      <c r="Q29" s="37">
        <v>75619</v>
      </c>
      <c r="R29" s="35">
        <f t="shared" si="1"/>
        <v>82222</v>
      </c>
      <c r="S29" s="38">
        <v>2741</v>
      </c>
      <c r="T29" s="39">
        <f t="shared" si="2"/>
        <v>2995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12</v>
      </c>
      <c r="F30" s="31" t="s">
        <v>65</v>
      </c>
      <c r="G30" s="44" t="s">
        <v>39</v>
      </c>
      <c r="H30" s="31" t="s">
        <v>37</v>
      </c>
      <c r="I30" s="34">
        <v>6</v>
      </c>
      <c r="J30" s="34">
        <v>3</v>
      </c>
      <c r="K30" s="55">
        <v>5256</v>
      </c>
      <c r="L30" s="55">
        <v>138</v>
      </c>
      <c r="M30" s="36">
        <f t="shared" si="0"/>
        <v>-0.7943508581982613</v>
      </c>
      <c r="N30" s="35">
        <v>31403</v>
      </c>
      <c r="O30" s="35">
        <v>6458</v>
      </c>
      <c r="P30" s="35">
        <v>173</v>
      </c>
      <c r="Q30" s="37">
        <v>566005</v>
      </c>
      <c r="R30" s="35">
        <f t="shared" si="1"/>
        <v>572463</v>
      </c>
      <c r="S30" s="38">
        <v>15131</v>
      </c>
      <c r="T30" s="39">
        <f t="shared" si="2"/>
        <v>15304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21</v>
      </c>
      <c r="F31" s="31" t="s">
        <v>66</v>
      </c>
      <c r="G31" s="44" t="s">
        <v>44</v>
      </c>
      <c r="H31" s="31" t="s">
        <v>45</v>
      </c>
      <c r="I31" s="34">
        <v>6</v>
      </c>
      <c r="J31" s="34">
        <v>3</v>
      </c>
      <c r="K31" s="55">
        <v>3187</v>
      </c>
      <c r="L31" s="55">
        <v>147</v>
      </c>
      <c r="M31" s="36">
        <f t="shared" si="0"/>
        <v>-0.31496062992125984</v>
      </c>
      <c r="N31" s="35">
        <v>8128</v>
      </c>
      <c r="O31" s="35">
        <v>5568</v>
      </c>
      <c r="P31" s="35">
        <v>262</v>
      </c>
      <c r="Q31" s="37">
        <v>147471</v>
      </c>
      <c r="R31" s="35">
        <f t="shared" si="1"/>
        <v>153039</v>
      </c>
      <c r="S31" s="38">
        <v>5432</v>
      </c>
      <c r="T31" s="39">
        <f t="shared" si="2"/>
        <v>5694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15</v>
      </c>
      <c r="F32" s="31" t="s">
        <v>47</v>
      </c>
      <c r="G32" s="44" t="s">
        <v>44</v>
      </c>
      <c r="H32" s="31" t="s">
        <v>37</v>
      </c>
      <c r="I32" s="34">
        <v>12</v>
      </c>
      <c r="J32" s="34">
        <v>4</v>
      </c>
      <c r="K32" s="35">
        <v>5047</v>
      </c>
      <c r="L32" s="35">
        <v>359</v>
      </c>
      <c r="M32" s="36">
        <f t="shared" si="0"/>
        <v>-0.6469888787857592</v>
      </c>
      <c r="N32" s="35">
        <v>14297</v>
      </c>
      <c r="O32" s="35">
        <v>5047</v>
      </c>
      <c r="P32" s="35">
        <v>359</v>
      </c>
      <c r="Q32" s="37">
        <v>3601071</v>
      </c>
      <c r="R32" s="35">
        <f t="shared" si="1"/>
        <v>3606118</v>
      </c>
      <c r="S32" s="38">
        <v>126162</v>
      </c>
      <c r="T32" s="39">
        <f t="shared" si="2"/>
        <v>126521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2" ht="13.5" thickBot="1">
      <c r="D33" s="46"/>
      <c r="E33" s="47"/>
      <c r="F33" s="47"/>
      <c r="G33" s="47"/>
      <c r="H33" s="47"/>
      <c r="I33" s="47"/>
      <c r="J33" s="47"/>
      <c r="K33" s="48">
        <f>SUM(K10:K32)</f>
        <v>907458</v>
      </c>
      <c r="L33" s="48">
        <f>SUM(L10:L32)</f>
        <v>31124</v>
      </c>
      <c r="M33" s="49">
        <f t="shared" si="0"/>
        <v>-0.27132192974256275</v>
      </c>
      <c r="N33" s="48">
        <f>SUM(N10:N32)</f>
        <v>1722323</v>
      </c>
      <c r="O33" s="48">
        <f aca="true" t="shared" si="3" ref="O33:T33">SUM(O10:O32)</f>
        <v>1255019</v>
      </c>
      <c r="P33" s="48">
        <f t="shared" si="3"/>
        <v>45586</v>
      </c>
      <c r="Q33" s="48">
        <f t="shared" si="3"/>
        <v>23184479.86</v>
      </c>
      <c r="R33" s="48">
        <f t="shared" si="3"/>
        <v>24439498.86</v>
      </c>
      <c r="S33" s="48">
        <f t="shared" si="3"/>
        <v>811046</v>
      </c>
      <c r="T33" s="48">
        <f t="shared" si="3"/>
        <v>856632</v>
      </c>
      <c r="U33" s="50"/>
      <c r="V33" s="51"/>
    </row>
    <row r="36" spans="15:16" ht="12.75">
      <c r="O36" s="52"/>
      <c r="P36" s="53"/>
    </row>
    <row r="37" ht="12.75">
      <c r="F37" s="54"/>
    </row>
    <row r="39" spans="16:256" s="1" customFormat="1" ht="12.75">
      <c r="P39" s="51"/>
      <c r="Q39" s="51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1"/>
  <sheetViews>
    <sheetView zoomScalePageLayoutView="0" workbookViewId="0" topLeftCell="D1">
      <selection activeCell="F37" sqref="F37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 t="s">
        <v>0</v>
      </c>
      <c r="L2" s="6" t="s">
        <v>1</v>
      </c>
      <c r="M2" s="7"/>
      <c r="N2" s="8"/>
      <c r="O2" s="9" t="s">
        <v>85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86</v>
      </c>
      <c r="P3" s="3"/>
      <c r="Q3" s="3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5</v>
      </c>
      <c r="N4" s="22" t="s">
        <v>8</v>
      </c>
      <c r="Q4" s="22"/>
      <c r="R4" s="2" t="s">
        <v>9</v>
      </c>
      <c r="S4" s="2"/>
      <c r="T4" s="23">
        <v>40941</v>
      </c>
    </row>
    <row r="5" spans="4:19" ht="12.75">
      <c r="D5" s="2"/>
      <c r="E5" s="2" t="s">
        <v>10</v>
      </c>
      <c r="F5" s="2" t="s">
        <v>11</v>
      </c>
      <c r="G5" s="2"/>
      <c r="H5" s="2"/>
      <c r="I5" s="2"/>
      <c r="N5" s="22" t="s">
        <v>12</v>
      </c>
      <c r="Q5" s="24" t="s">
        <v>12</v>
      </c>
      <c r="S5" s="22" t="s">
        <v>13</v>
      </c>
    </row>
    <row r="6" spans="4:19" ht="12.75">
      <c r="D6" s="2"/>
      <c r="E6" s="2" t="s">
        <v>14</v>
      </c>
      <c r="F6" s="25" t="s">
        <v>15</v>
      </c>
      <c r="G6" s="2"/>
      <c r="H6" s="2"/>
      <c r="I6" s="2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30</v>
      </c>
      <c r="L9" s="30" t="s">
        <v>31</v>
      </c>
      <c r="M9" s="30" t="s">
        <v>32</v>
      </c>
      <c r="N9" s="30" t="s">
        <v>30</v>
      </c>
      <c r="O9" s="30" t="s">
        <v>30</v>
      </c>
      <c r="P9" s="30" t="s">
        <v>31</v>
      </c>
      <c r="Q9" s="30" t="s">
        <v>33</v>
      </c>
      <c r="R9" s="30" t="s">
        <v>30</v>
      </c>
      <c r="S9" s="31" t="s">
        <v>31</v>
      </c>
      <c r="T9" s="30" t="s">
        <v>31</v>
      </c>
    </row>
    <row r="10" spans="4:256" s="32" customFormat="1" ht="12.75">
      <c r="D10" s="33">
        <v>1</v>
      </c>
      <c r="E10" s="33">
        <v>1</v>
      </c>
      <c r="F10" s="31" t="s">
        <v>43</v>
      </c>
      <c r="G10" s="31" t="s">
        <v>44</v>
      </c>
      <c r="H10" s="31" t="s">
        <v>45</v>
      </c>
      <c r="I10" s="34">
        <v>7</v>
      </c>
      <c r="J10" s="34">
        <v>11</v>
      </c>
      <c r="K10" s="35">
        <v>336006</v>
      </c>
      <c r="L10" s="35">
        <v>10292</v>
      </c>
      <c r="M10" s="36">
        <f aca="true" t="shared" si="0" ref="M10:M35">O10/N10-100%</f>
        <v>-0.21717403287877302</v>
      </c>
      <c r="N10" s="35">
        <v>582321</v>
      </c>
      <c r="O10" s="35">
        <v>455856</v>
      </c>
      <c r="P10" s="35">
        <v>15392</v>
      </c>
      <c r="Q10" s="37">
        <v>2529751.3</v>
      </c>
      <c r="R10" s="35">
        <f aca="true" t="shared" si="1" ref="R10:R34">O10+Q10</f>
        <v>2985607.3</v>
      </c>
      <c r="S10" s="38">
        <v>90018</v>
      </c>
      <c r="T10" s="39">
        <f aca="true" t="shared" si="2" ref="T10:T34">S10+P10</f>
        <v>105410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 t="s">
        <v>34</v>
      </c>
      <c r="F11" s="31" t="s">
        <v>87</v>
      </c>
      <c r="G11" s="31" t="s">
        <v>44</v>
      </c>
      <c r="H11" s="31" t="s">
        <v>37</v>
      </c>
      <c r="I11" s="34">
        <v>1</v>
      </c>
      <c r="J11" s="34">
        <v>11</v>
      </c>
      <c r="K11" s="55">
        <v>163435</v>
      </c>
      <c r="L11" s="55">
        <v>5490</v>
      </c>
      <c r="M11" s="36" t="e">
        <f t="shared" si="0"/>
        <v>#DIV/0!</v>
      </c>
      <c r="N11" s="35"/>
      <c r="O11" s="35">
        <v>221640</v>
      </c>
      <c r="P11" s="35">
        <v>7990</v>
      </c>
      <c r="Q11" s="37"/>
      <c r="R11" s="35">
        <f t="shared" si="1"/>
        <v>221640</v>
      </c>
      <c r="S11" s="38"/>
      <c r="T11" s="39">
        <f t="shared" si="2"/>
        <v>7990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31" t="s">
        <v>83</v>
      </c>
      <c r="G12" s="31" t="s">
        <v>50</v>
      </c>
      <c r="H12" s="31" t="s">
        <v>51</v>
      </c>
      <c r="I12" s="34">
        <v>2</v>
      </c>
      <c r="J12" s="34">
        <v>18</v>
      </c>
      <c r="K12" s="35">
        <v>121573</v>
      </c>
      <c r="L12" s="35">
        <v>3230</v>
      </c>
      <c r="M12" s="36">
        <f t="shared" si="0"/>
        <v>-0.5676357749420764</v>
      </c>
      <c r="N12" s="35">
        <v>372473</v>
      </c>
      <c r="O12" s="35">
        <v>161044</v>
      </c>
      <c r="P12" s="35">
        <v>4434</v>
      </c>
      <c r="Q12" s="37">
        <v>372473</v>
      </c>
      <c r="R12" s="35">
        <f t="shared" si="1"/>
        <v>533517</v>
      </c>
      <c r="S12" s="38">
        <v>9826</v>
      </c>
      <c r="T12" s="39">
        <f t="shared" si="2"/>
        <v>14260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6</v>
      </c>
      <c r="F13" s="31" t="s">
        <v>42</v>
      </c>
      <c r="G13" s="31" t="s">
        <v>41</v>
      </c>
      <c r="H13" s="31" t="s">
        <v>37</v>
      </c>
      <c r="I13" s="34">
        <v>9</v>
      </c>
      <c r="J13" s="34">
        <v>16</v>
      </c>
      <c r="K13" s="35">
        <v>86262</v>
      </c>
      <c r="L13" s="35">
        <v>2552</v>
      </c>
      <c r="M13" s="36">
        <f t="shared" si="0"/>
        <v>0.05069678842362069</v>
      </c>
      <c r="N13" s="35">
        <v>119692</v>
      </c>
      <c r="O13" s="35">
        <v>125760</v>
      </c>
      <c r="P13" s="35">
        <v>3996</v>
      </c>
      <c r="Q13" s="37">
        <v>3384294.56</v>
      </c>
      <c r="R13" s="35">
        <f t="shared" si="1"/>
        <v>3510054.56</v>
      </c>
      <c r="S13" s="38">
        <v>105471</v>
      </c>
      <c r="T13" s="39">
        <f t="shared" si="2"/>
        <v>109467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5</v>
      </c>
      <c r="F14" s="31" t="s">
        <v>38</v>
      </c>
      <c r="G14" s="31" t="s">
        <v>39</v>
      </c>
      <c r="H14" s="31" t="s">
        <v>37</v>
      </c>
      <c r="I14" s="34">
        <v>6</v>
      </c>
      <c r="J14" s="34">
        <v>14</v>
      </c>
      <c r="K14" s="35">
        <v>106708</v>
      </c>
      <c r="L14" s="35">
        <v>4030</v>
      </c>
      <c r="M14" s="36">
        <f t="shared" si="0"/>
        <v>-0.304124036339667</v>
      </c>
      <c r="N14" s="35">
        <v>174465</v>
      </c>
      <c r="O14" s="35">
        <v>121406</v>
      </c>
      <c r="P14" s="35">
        <v>4664</v>
      </c>
      <c r="Q14" s="37">
        <v>2048510</v>
      </c>
      <c r="R14" s="35">
        <f t="shared" si="1"/>
        <v>2169916</v>
      </c>
      <c r="S14" s="38">
        <v>81494</v>
      </c>
      <c r="T14" s="39">
        <f t="shared" si="2"/>
        <v>86158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3</v>
      </c>
      <c r="F15" s="31" t="s">
        <v>64</v>
      </c>
      <c r="G15" s="31" t="s">
        <v>50</v>
      </c>
      <c r="H15" s="31" t="s">
        <v>51</v>
      </c>
      <c r="I15" s="34">
        <v>5</v>
      </c>
      <c r="J15" s="34">
        <v>17</v>
      </c>
      <c r="K15" s="55">
        <v>87715</v>
      </c>
      <c r="L15" s="55">
        <v>2924</v>
      </c>
      <c r="M15" s="36">
        <f t="shared" si="0"/>
        <v>-0.4313712186564054</v>
      </c>
      <c r="N15" s="35">
        <v>206342</v>
      </c>
      <c r="O15" s="35">
        <v>117332</v>
      </c>
      <c r="P15" s="35">
        <v>4124</v>
      </c>
      <c r="Q15" s="37">
        <v>1667847</v>
      </c>
      <c r="R15" s="35">
        <f t="shared" si="1"/>
        <v>1785179</v>
      </c>
      <c r="S15" s="38">
        <v>57855</v>
      </c>
      <c r="T15" s="39">
        <f t="shared" si="2"/>
        <v>61979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4</v>
      </c>
      <c r="F16" s="31" t="s">
        <v>35</v>
      </c>
      <c r="G16" s="31" t="s">
        <v>36</v>
      </c>
      <c r="H16" s="31" t="s">
        <v>37</v>
      </c>
      <c r="I16" s="34">
        <v>6</v>
      </c>
      <c r="J16" s="34">
        <v>14</v>
      </c>
      <c r="K16" s="35">
        <v>82778</v>
      </c>
      <c r="L16" s="35">
        <v>2549</v>
      </c>
      <c r="M16" s="36">
        <f t="shared" si="0"/>
        <v>-0.413908219982828</v>
      </c>
      <c r="N16" s="35">
        <v>177032</v>
      </c>
      <c r="O16" s="35">
        <v>103757</v>
      </c>
      <c r="P16" s="35">
        <v>3396</v>
      </c>
      <c r="Q16" s="37">
        <v>2883724</v>
      </c>
      <c r="R16" s="35">
        <f t="shared" si="1"/>
        <v>2987481</v>
      </c>
      <c r="S16" s="38">
        <v>96015</v>
      </c>
      <c r="T16" s="39">
        <f t="shared" si="2"/>
        <v>99411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 t="s">
        <v>34</v>
      </c>
      <c r="F17" s="31" t="s">
        <v>88</v>
      </c>
      <c r="G17" s="31" t="s">
        <v>58</v>
      </c>
      <c r="H17" s="31" t="s">
        <v>51</v>
      </c>
      <c r="I17" s="43">
        <v>1</v>
      </c>
      <c r="J17" s="34">
        <v>10</v>
      </c>
      <c r="K17" s="55">
        <v>85066</v>
      </c>
      <c r="L17" s="55">
        <v>3292</v>
      </c>
      <c r="M17" s="36" t="e">
        <f t="shared" si="0"/>
        <v>#DIV/0!</v>
      </c>
      <c r="N17" s="35"/>
      <c r="O17" s="35">
        <v>97425</v>
      </c>
      <c r="P17" s="35">
        <v>3861</v>
      </c>
      <c r="Q17" s="37"/>
      <c r="R17" s="35">
        <f t="shared" si="1"/>
        <v>97425</v>
      </c>
      <c r="S17" s="38"/>
      <c r="T17" s="39">
        <f t="shared" si="2"/>
        <v>3861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 t="s">
        <v>34</v>
      </c>
      <c r="F18" s="31" t="s">
        <v>89</v>
      </c>
      <c r="G18" s="31" t="s">
        <v>44</v>
      </c>
      <c r="H18" s="31" t="s">
        <v>61</v>
      </c>
      <c r="I18" s="43">
        <v>1</v>
      </c>
      <c r="J18" s="34">
        <v>5</v>
      </c>
      <c r="K18" s="55">
        <v>59915</v>
      </c>
      <c r="L18" s="55">
        <v>2084</v>
      </c>
      <c r="M18" s="36" t="e">
        <f t="shared" si="0"/>
        <v>#DIV/0!</v>
      </c>
      <c r="N18" s="35"/>
      <c r="O18" s="35">
        <v>82822</v>
      </c>
      <c r="P18" s="35">
        <v>3100</v>
      </c>
      <c r="Q18" s="37"/>
      <c r="R18" s="35">
        <f t="shared" si="1"/>
        <v>82822</v>
      </c>
      <c r="S18" s="38"/>
      <c r="T18" s="39">
        <f t="shared" si="2"/>
        <v>3100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9</v>
      </c>
      <c r="F19" s="31" t="s">
        <v>71</v>
      </c>
      <c r="G19" s="31" t="s">
        <v>44</v>
      </c>
      <c r="H19" s="31" t="s">
        <v>37</v>
      </c>
      <c r="I19" s="34">
        <v>4</v>
      </c>
      <c r="J19" s="34">
        <v>12</v>
      </c>
      <c r="K19" s="55">
        <v>39922</v>
      </c>
      <c r="L19" s="55">
        <v>1756</v>
      </c>
      <c r="M19" s="36">
        <f t="shared" si="0"/>
        <v>-0.05464825440864285</v>
      </c>
      <c r="N19" s="35">
        <v>47577</v>
      </c>
      <c r="O19" s="35">
        <v>44977</v>
      </c>
      <c r="P19" s="35">
        <v>1986</v>
      </c>
      <c r="Q19" s="37">
        <v>203170</v>
      </c>
      <c r="R19" s="35">
        <f t="shared" si="1"/>
        <v>248147</v>
      </c>
      <c r="S19" s="38">
        <v>8458</v>
      </c>
      <c r="T19" s="39">
        <f t="shared" si="2"/>
        <v>10444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7</v>
      </c>
      <c r="F20" s="31" t="s">
        <v>70</v>
      </c>
      <c r="G20" s="31" t="s">
        <v>50</v>
      </c>
      <c r="H20" s="31" t="s">
        <v>51</v>
      </c>
      <c r="I20" s="34">
        <v>4</v>
      </c>
      <c r="J20" s="34">
        <v>7</v>
      </c>
      <c r="K20" s="55">
        <v>26787</v>
      </c>
      <c r="L20" s="55">
        <v>1064</v>
      </c>
      <c r="M20" s="36">
        <f t="shared" si="0"/>
        <v>-0.49510573460153295</v>
      </c>
      <c r="N20" s="35">
        <v>64974</v>
      </c>
      <c r="O20" s="35">
        <v>32805</v>
      </c>
      <c r="P20" s="35">
        <v>1334</v>
      </c>
      <c r="Q20" s="37">
        <v>350738</v>
      </c>
      <c r="R20" s="35">
        <f t="shared" si="1"/>
        <v>383543</v>
      </c>
      <c r="S20" s="38">
        <v>12777</v>
      </c>
      <c r="T20" s="39">
        <f t="shared" si="2"/>
        <v>14111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10</v>
      </c>
      <c r="F21" s="31" t="s">
        <v>65</v>
      </c>
      <c r="G21" s="31" t="s">
        <v>39</v>
      </c>
      <c r="H21" s="31" t="s">
        <v>37</v>
      </c>
      <c r="I21" s="34">
        <v>5</v>
      </c>
      <c r="J21" s="34">
        <v>9</v>
      </c>
      <c r="K21" s="55">
        <v>27417</v>
      </c>
      <c r="L21" s="55">
        <v>515</v>
      </c>
      <c r="M21" s="36">
        <f t="shared" si="0"/>
        <v>-0.32959736988173005</v>
      </c>
      <c r="N21" s="35">
        <v>46842</v>
      </c>
      <c r="O21" s="35">
        <v>31403</v>
      </c>
      <c r="P21" s="35">
        <v>638</v>
      </c>
      <c r="Q21" s="37">
        <v>534602</v>
      </c>
      <c r="R21" s="35">
        <f t="shared" si="1"/>
        <v>566005</v>
      </c>
      <c r="S21" s="38">
        <v>14493</v>
      </c>
      <c r="T21" s="39">
        <f t="shared" si="2"/>
        <v>15131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12</v>
      </c>
      <c r="F22" s="31" t="s">
        <v>76</v>
      </c>
      <c r="G22" s="44" t="s">
        <v>55</v>
      </c>
      <c r="H22" s="31" t="s">
        <v>45</v>
      </c>
      <c r="I22" s="34">
        <v>3</v>
      </c>
      <c r="J22" s="34">
        <v>5</v>
      </c>
      <c r="K22" s="55">
        <v>19919</v>
      </c>
      <c r="L22" s="55">
        <v>658</v>
      </c>
      <c r="M22" s="36">
        <f t="shared" si="0"/>
        <v>-0.18091687145157187</v>
      </c>
      <c r="N22" s="35">
        <v>35403</v>
      </c>
      <c r="O22" s="35">
        <v>28998</v>
      </c>
      <c r="P22" s="35">
        <v>1020</v>
      </c>
      <c r="Q22" s="37">
        <v>108084</v>
      </c>
      <c r="R22" s="35">
        <f t="shared" si="1"/>
        <v>137082</v>
      </c>
      <c r="S22" s="38">
        <v>3801</v>
      </c>
      <c r="T22" s="39">
        <f t="shared" si="2"/>
        <v>4821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8</v>
      </c>
      <c r="F23" s="31" t="s">
        <v>40</v>
      </c>
      <c r="G23" s="44" t="s">
        <v>41</v>
      </c>
      <c r="H23" s="31" t="s">
        <v>37</v>
      </c>
      <c r="I23" s="34">
        <v>7</v>
      </c>
      <c r="J23" s="34">
        <v>10</v>
      </c>
      <c r="K23" s="35">
        <v>22943</v>
      </c>
      <c r="L23" s="35">
        <v>583</v>
      </c>
      <c r="M23" s="36">
        <f t="shared" si="0"/>
        <v>-0.5470105769839761</v>
      </c>
      <c r="N23" s="35">
        <v>63156</v>
      </c>
      <c r="O23" s="35">
        <v>28609</v>
      </c>
      <c r="P23" s="35">
        <v>732</v>
      </c>
      <c r="Q23" s="37">
        <v>1663407</v>
      </c>
      <c r="R23" s="35">
        <f t="shared" si="1"/>
        <v>1692016</v>
      </c>
      <c r="S23" s="38">
        <v>51544</v>
      </c>
      <c r="T23" s="39">
        <f t="shared" si="2"/>
        <v>52276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18</v>
      </c>
      <c r="F24" s="31" t="s">
        <v>47</v>
      </c>
      <c r="G24" s="44" t="s">
        <v>44</v>
      </c>
      <c r="H24" s="31" t="s">
        <v>37</v>
      </c>
      <c r="I24" s="34">
        <v>11</v>
      </c>
      <c r="J24" s="34">
        <v>4</v>
      </c>
      <c r="K24" s="35">
        <v>13871</v>
      </c>
      <c r="L24" s="35">
        <v>833</v>
      </c>
      <c r="M24" s="36">
        <f t="shared" si="0"/>
        <v>-0.04092037297913731</v>
      </c>
      <c r="N24" s="35">
        <v>14907</v>
      </c>
      <c r="O24" s="35">
        <v>14297</v>
      </c>
      <c r="P24" s="35">
        <v>852</v>
      </c>
      <c r="Q24" s="37">
        <v>3586774</v>
      </c>
      <c r="R24" s="35">
        <f t="shared" si="1"/>
        <v>3601071</v>
      </c>
      <c r="S24" s="38">
        <v>125310</v>
      </c>
      <c r="T24" s="39">
        <f t="shared" si="2"/>
        <v>126162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16</v>
      </c>
      <c r="F25" s="31" t="s">
        <v>57</v>
      </c>
      <c r="G25" s="44" t="s">
        <v>58</v>
      </c>
      <c r="H25" s="31" t="s">
        <v>51</v>
      </c>
      <c r="I25" s="34">
        <v>7</v>
      </c>
      <c r="J25" s="34">
        <v>5</v>
      </c>
      <c r="K25" s="35">
        <v>8930</v>
      </c>
      <c r="L25" s="35">
        <v>345</v>
      </c>
      <c r="M25" s="36">
        <f t="shared" si="0"/>
        <v>-0.1629158191719703</v>
      </c>
      <c r="N25" s="35">
        <v>15241</v>
      </c>
      <c r="O25" s="35">
        <v>12758</v>
      </c>
      <c r="P25" s="35">
        <v>546</v>
      </c>
      <c r="Q25" s="37">
        <v>159058</v>
      </c>
      <c r="R25" s="35">
        <f t="shared" si="1"/>
        <v>171816</v>
      </c>
      <c r="S25" s="38">
        <v>5633</v>
      </c>
      <c r="T25" s="39">
        <f t="shared" si="2"/>
        <v>6179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14</v>
      </c>
      <c r="F26" s="31" t="s">
        <v>78</v>
      </c>
      <c r="G26" s="44" t="s">
        <v>58</v>
      </c>
      <c r="H26" s="31" t="s">
        <v>51</v>
      </c>
      <c r="I26" s="34">
        <v>3</v>
      </c>
      <c r="J26" s="34">
        <v>6</v>
      </c>
      <c r="K26" s="55">
        <v>9414</v>
      </c>
      <c r="L26" s="55">
        <v>319</v>
      </c>
      <c r="M26" s="36">
        <f t="shared" si="0"/>
        <v>-0.37368500528514625</v>
      </c>
      <c r="N26" s="35">
        <v>19867</v>
      </c>
      <c r="O26" s="35">
        <v>12443</v>
      </c>
      <c r="P26" s="35">
        <v>444</v>
      </c>
      <c r="Q26" s="37">
        <v>63176</v>
      </c>
      <c r="R26" s="35">
        <f t="shared" si="1"/>
        <v>75619</v>
      </c>
      <c r="S26" s="38">
        <v>2297</v>
      </c>
      <c r="T26" s="39">
        <f t="shared" si="2"/>
        <v>2741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13</v>
      </c>
      <c r="F27" s="31" t="s">
        <v>77</v>
      </c>
      <c r="G27" s="44" t="s">
        <v>44</v>
      </c>
      <c r="H27" s="31" t="s">
        <v>61</v>
      </c>
      <c r="I27" s="34">
        <v>3</v>
      </c>
      <c r="J27" s="34">
        <v>6</v>
      </c>
      <c r="K27" s="55">
        <v>8978</v>
      </c>
      <c r="L27" s="55">
        <v>325</v>
      </c>
      <c r="M27" s="36">
        <f t="shared" si="0"/>
        <v>-0.5594745434526747</v>
      </c>
      <c r="N27" s="35">
        <v>26339</v>
      </c>
      <c r="O27" s="35">
        <v>11603</v>
      </c>
      <c r="P27" s="35">
        <v>438</v>
      </c>
      <c r="Q27" s="37">
        <v>95464</v>
      </c>
      <c r="R27" s="35">
        <f t="shared" si="1"/>
        <v>107067</v>
      </c>
      <c r="S27" s="38">
        <v>3760</v>
      </c>
      <c r="T27" s="39">
        <f t="shared" si="2"/>
        <v>4198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11</v>
      </c>
      <c r="F28" s="31" t="s">
        <v>75</v>
      </c>
      <c r="G28" s="44" t="s">
        <v>44</v>
      </c>
      <c r="H28" s="31" t="s">
        <v>45</v>
      </c>
      <c r="I28" s="34">
        <v>3</v>
      </c>
      <c r="J28" s="34">
        <v>7</v>
      </c>
      <c r="K28" s="55">
        <v>7709</v>
      </c>
      <c r="L28" s="55">
        <v>262</v>
      </c>
      <c r="M28" s="36">
        <f t="shared" si="0"/>
        <v>-0.7931057400474091</v>
      </c>
      <c r="N28" s="35">
        <v>45139</v>
      </c>
      <c r="O28" s="35">
        <v>9339</v>
      </c>
      <c r="P28" s="35">
        <v>337</v>
      </c>
      <c r="Q28" s="37">
        <v>124387</v>
      </c>
      <c r="R28" s="35">
        <f t="shared" si="1"/>
        <v>133726</v>
      </c>
      <c r="S28" s="38">
        <v>4545</v>
      </c>
      <c r="T28" s="39">
        <f t="shared" si="2"/>
        <v>4882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15</v>
      </c>
      <c r="F29" s="31" t="s">
        <v>54</v>
      </c>
      <c r="G29" s="44" t="s">
        <v>55</v>
      </c>
      <c r="H29" s="31" t="s">
        <v>51</v>
      </c>
      <c r="I29" s="34">
        <v>17</v>
      </c>
      <c r="J29" s="34">
        <v>5</v>
      </c>
      <c r="K29" s="35">
        <v>5221</v>
      </c>
      <c r="L29" s="35">
        <v>277</v>
      </c>
      <c r="M29" s="36">
        <f t="shared" si="0"/>
        <v>-0.5111134575787973</v>
      </c>
      <c r="N29" s="35">
        <v>18941</v>
      </c>
      <c r="O29" s="35">
        <v>9260</v>
      </c>
      <c r="P29" s="35">
        <v>482</v>
      </c>
      <c r="Q29" s="37">
        <v>1671741</v>
      </c>
      <c r="R29" s="35">
        <f t="shared" si="1"/>
        <v>1681001</v>
      </c>
      <c r="S29" s="38">
        <v>77433</v>
      </c>
      <c r="T29" s="39">
        <f t="shared" si="2"/>
        <v>77915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20</v>
      </c>
      <c r="F30" s="31" t="s">
        <v>66</v>
      </c>
      <c r="G30" s="44" t="s">
        <v>44</v>
      </c>
      <c r="H30" s="31" t="s">
        <v>45</v>
      </c>
      <c r="I30" s="34">
        <v>5</v>
      </c>
      <c r="J30" s="34">
        <v>3</v>
      </c>
      <c r="K30" s="55">
        <v>5786</v>
      </c>
      <c r="L30" s="55">
        <v>196</v>
      </c>
      <c r="M30" s="36">
        <f t="shared" si="0"/>
        <v>-0.1476510067114094</v>
      </c>
      <c r="N30" s="35">
        <v>9536</v>
      </c>
      <c r="O30" s="35">
        <v>8128</v>
      </c>
      <c r="P30" s="35">
        <v>290</v>
      </c>
      <c r="Q30" s="37">
        <v>139343</v>
      </c>
      <c r="R30" s="35">
        <f t="shared" si="1"/>
        <v>147471</v>
      </c>
      <c r="S30" s="38">
        <v>5142</v>
      </c>
      <c r="T30" s="39">
        <f t="shared" si="2"/>
        <v>5432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17</v>
      </c>
      <c r="F31" s="31" t="s">
        <v>84</v>
      </c>
      <c r="G31" s="44" t="s">
        <v>44</v>
      </c>
      <c r="H31" s="31" t="s">
        <v>45</v>
      </c>
      <c r="I31" s="34">
        <v>2</v>
      </c>
      <c r="J31" s="34">
        <v>2</v>
      </c>
      <c r="K31" s="35">
        <v>3306</v>
      </c>
      <c r="L31" s="35">
        <v>109</v>
      </c>
      <c r="M31" s="36">
        <f t="shared" si="0"/>
        <v>-0.5194986072423398</v>
      </c>
      <c r="N31" s="35">
        <v>15078</v>
      </c>
      <c r="O31" s="35">
        <v>7245</v>
      </c>
      <c r="P31" s="35">
        <v>250</v>
      </c>
      <c r="Q31" s="37">
        <v>15078</v>
      </c>
      <c r="R31" s="35">
        <f t="shared" si="1"/>
        <v>22323</v>
      </c>
      <c r="S31" s="38">
        <v>589</v>
      </c>
      <c r="T31" s="39">
        <f t="shared" si="2"/>
        <v>839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21</v>
      </c>
      <c r="F32" s="31" t="s">
        <v>59</v>
      </c>
      <c r="G32" s="44" t="s">
        <v>50</v>
      </c>
      <c r="H32" s="31" t="s">
        <v>51</v>
      </c>
      <c r="I32" s="34">
        <v>8</v>
      </c>
      <c r="J32" s="34">
        <v>5</v>
      </c>
      <c r="K32" s="35">
        <v>4404</v>
      </c>
      <c r="L32" s="35">
        <v>208</v>
      </c>
      <c r="M32" s="36">
        <f t="shared" si="0"/>
        <v>-0.20353982300884954</v>
      </c>
      <c r="N32" s="35">
        <v>7684</v>
      </c>
      <c r="O32" s="35">
        <v>6120</v>
      </c>
      <c r="P32" s="35">
        <v>309</v>
      </c>
      <c r="Q32" s="37">
        <v>190081</v>
      </c>
      <c r="R32" s="35">
        <f t="shared" si="1"/>
        <v>196201</v>
      </c>
      <c r="S32" s="38">
        <v>6847</v>
      </c>
      <c r="T32" s="39">
        <f t="shared" si="2"/>
        <v>7156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 t="s">
        <v>34</v>
      </c>
      <c r="F33" s="31" t="s">
        <v>90</v>
      </c>
      <c r="G33" s="44" t="s">
        <v>44</v>
      </c>
      <c r="H33" s="31" t="s">
        <v>61</v>
      </c>
      <c r="I33" s="34">
        <v>1</v>
      </c>
      <c r="J33" s="34">
        <v>3</v>
      </c>
      <c r="K33" s="55">
        <v>3195</v>
      </c>
      <c r="L33" s="55">
        <v>148</v>
      </c>
      <c r="M33" s="36" t="e">
        <f t="shared" si="0"/>
        <v>#DIV/0!</v>
      </c>
      <c r="N33" s="35"/>
      <c r="O33" s="35">
        <v>4641</v>
      </c>
      <c r="P33" s="35">
        <v>225</v>
      </c>
      <c r="Q33" s="37"/>
      <c r="R33" s="35">
        <f t="shared" si="1"/>
        <v>4641</v>
      </c>
      <c r="S33" s="38"/>
      <c r="T33" s="39">
        <f t="shared" si="2"/>
        <v>225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32" customFormat="1" ht="12.75">
      <c r="D34" s="33">
        <v>25</v>
      </c>
      <c r="E34" s="33">
        <v>26</v>
      </c>
      <c r="F34" s="31" t="s">
        <v>73</v>
      </c>
      <c r="G34" s="44" t="s">
        <v>44</v>
      </c>
      <c r="H34" s="31" t="s">
        <v>45</v>
      </c>
      <c r="I34" s="34">
        <v>4</v>
      </c>
      <c r="J34" s="34">
        <v>3</v>
      </c>
      <c r="K34" s="55">
        <v>3262</v>
      </c>
      <c r="L34" s="55">
        <v>117</v>
      </c>
      <c r="M34" s="36">
        <f t="shared" si="0"/>
        <v>-0.2073732718894009</v>
      </c>
      <c r="N34" s="35">
        <v>4991</v>
      </c>
      <c r="O34" s="35">
        <v>3956</v>
      </c>
      <c r="P34" s="35">
        <v>143</v>
      </c>
      <c r="Q34" s="37">
        <v>49191</v>
      </c>
      <c r="R34" s="35">
        <f t="shared" si="1"/>
        <v>53147</v>
      </c>
      <c r="S34" s="38">
        <v>1840</v>
      </c>
      <c r="T34" s="39">
        <f t="shared" si="2"/>
        <v>1983</v>
      </c>
      <c r="U34" s="22"/>
      <c r="V34" s="40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2" ht="13.5" thickBot="1">
      <c r="D35" s="46"/>
      <c r="E35" s="47"/>
      <c r="F35" s="47"/>
      <c r="G35" s="47"/>
      <c r="H35" s="47"/>
      <c r="I35" s="47"/>
      <c r="J35" s="47"/>
      <c r="K35" s="48">
        <f>SUM(K10:K34)</f>
        <v>1340522</v>
      </c>
      <c r="L35" s="48">
        <f>SUM(L10:L34)</f>
        <v>44158</v>
      </c>
      <c r="M35" s="49">
        <f t="shared" si="0"/>
        <v>-0.15201934235976788</v>
      </c>
      <c r="N35" s="48">
        <f>SUM(N10:N34)</f>
        <v>2068000</v>
      </c>
      <c r="O35" s="48">
        <f aca="true" t="shared" si="3" ref="O35:T35">SUM(O10:O34)</f>
        <v>1753624</v>
      </c>
      <c r="P35" s="48">
        <f t="shared" si="3"/>
        <v>60983</v>
      </c>
      <c r="Q35" s="48">
        <f t="shared" si="3"/>
        <v>21840893.86</v>
      </c>
      <c r="R35" s="48">
        <f t="shared" si="3"/>
        <v>23594517.86</v>
      </c>
      <c r="S35" s="48">
        <f t="shared" si="3"/>
        <v>765148</v>
      </c>
      <c r="T35" s="48">
        <f t="shared" si="3"/>
        <v>826131</v>
      </c>
      <c r="U35" s="50"/>
      <c r="V35" s="51"/>
    </row>
    <row r="38" spans="15:16" ht="12.75">
      <c r="O38" s="52"/>
      <c r="P38" s="53"/>
    </row>
    <row r="39" ht="12.75">
      <c r="F39" s="54"/>
    </row>
    <row r="41" spans="16:256" s="1" customFormat="1" ht="12.75">
      <c r="P41" s="51"/>
      <c r="Q41" s="51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zoomScalePageLayoutView="0" workbookViewId="0" topLeftCell="D5">
      <selection activeCell="U10" sqref="U10:U35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 t="s">
        <v>0</v>
      </c>
      <c r="L2" s="6" t="s">
        <v>1</v>
      </c>
      <c r="M2" s="7"/>
      <c r="N2" s="8"/>
      <c r="O2" s="9" t="s">
        <v>81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82</v>
      </c>
      <c r="P3" s="3"/>
      <c r="Q3" s="3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4</v>
      </c>
      <c r="N4" s="22" t="s">
        <v>8</v>
      </c>
      <c r="Q4" s="22"/>
      <c r="R4" s="2" t="s">
        <v>9</v>
      </c>
      <c r="S4" s="2"/>
      <c r="T4" s="23">
        <v>40934</v>
      </c>
    </row>
    <row r="5" spans="4:19" ht="12.75">
      <c r="D5" s="2"/>
      <c r="E5" s="2" t="s">
        <v>10</v>
      </c>
      <c r="F5" s="2" t="s">
        <v>11</v>
      </c>
      <c r="G5" s="2"/>
      <c r="H5" s="2"/>
      <c r="I5" s="2"/>
      <c r="N5" s="22" t="s">
        <v>12</v>
      </c>
      <c r="Q5" s="24" t="s">
        <v>12</v>
      </c>
      <c r="S5" s="22" t="s">
        <v>13</v>
      </c>
    </row>
    <row r="6" spans="4:19" ht="12.75">
      <c r="D6" s="2"/>
      <c r="E6" s="2" t="s">
        <v>14</v>
      </c>
      <c r="F6" s="25" t="s">
        <v>15</v>
      </c>
      <c r="G6" s="2"/>
      <c r="H6" s="2"/>
      <c r="I6" s="2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30</v>
      </c>
      <c r="L9" s="30" t="s">
        <v>31</v>
      </c>
      <c r="M9" s="30" t="s">
        <v>32</v>
      </c>
      <c r="N9" s="30" t="s">
        <v>30</v>
      </c>
      <c r="O9" s="30" t="s">
        <v>30</v>
      </c>
      <c r="P9" s="30" t="s">
        <v>31</v>
      </c>
      <c r="Q9" s="30" t="s">
        <v>33</v>
      </c>
      <c r="R9" s="30" t="s">
        <v>30</v>
      </c>
      <c r="S9" s="31" t="s">
        <v>31</v>
      </c>
      <c r="T9" s="30" t="s">
        <v>31</v>
      </c>
    </row>
    <row r="10" spans="4:256" s="32" customFormat="1" ht="12.75">
      <c r="D10" s="33">
        <v>1</v>
      </c>
      <c r="E10" s="33">
        <v>1</v>
      </c>
      <c r="F10" s="31" t="s">
        <v>43</v>
      </c>
      <c r="G10" s="31" t="s">
        <v>44</v>
      </c>
      <c r="H10" s="31" t="s">
        <v>45</v>
      </c>
      <c r="I10" s="34">
        <v>6</v>
      </c>
      <c r="J10" s="34">
        <v>11</v>
      </c>
      <c r="K10" s="35">
        <v>429081</v>
      </c>
      <c r="L10" s="35">
        <v>13540</v>
      </c>
      <c r="M10" s="36">
        <f aca="true" t="shared" si="0" ref="M10:M36">O10/N10-100%</f>
        <v>0.07632918996349525</v>
      </c>
      <c r="N10" s="35">
        <v>541025</v>
      </c>
      <c r="O10" s="35">
        <v>582321</v>
      </c>
      <c r="P10" s="35">
        <v>19720</v>
      </c>
      <c r="Q10" s="37">
        <v>1947430.3</v>
      </c>
      <c r="R10" s="35">
        <f aca="true" t="shared" si="1" ref="R10:R35">O10+Q10</f>
        <v>2529751.3</v>
      </c>
      <c r="S10" s="38">
        <v>70298</v>
      </c>
      <c r="T10" s="39">
        <f aca="true" t="shared" si="2" ref="T10:T35">S10+P10</f>
        <v>90018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 t="s">
        <v>34</v>
      </c>
      <c r="F11" s="31" t="s">
        <v>83</v>
      </c>
      <c r="G11" s="31" t="s">
        <v>50</v>
      </c>
      <c r="H11" s="31" t="s">
        <v>51</v>
      </c>
      <c r="I11" s="34">
        <v>1</v>
      </c>
      <c r="J11" s="34">
        <v>14</v>
      </c>
      <c r="K11" s="35">
        <v>284675</v>
      </c>
      <c r="L11" s="35">
        <v>7175</v>
      </c>
      <c r="M11" s="36" t="e">
        <f t="shared" si="0"/>
        <v>#DIV/0!</v>
      </c>
      <c r="N11" s="35"/>
      <c r="O11" s="35">
        <v>372473</v>
      </c>
      <c r="P11" s="35">
        <v>9826</v>
      </c>
      <c r="Q11" s="37"/>
      <c r="R11" s="35">
        <f t="shared" si="1"/>
        <v>372473</v>
      </c>
      <c r="S11" s="38"/>
      <c r="T11" s="39">
        <f t="shared" si="2"/>
        <v>9826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3</v>
      </c>
      <c r="F12" s="31" t="s">
        <v>64</v>
      </c>
      <c r="G12" s="31" t="s">
        <v>50</v>
      </c>
      <c r="H12" s="31" t="s">
        <v>51</v>
      </c>
      <c r="I12" s="34">
        <v>4</v>
      </c>
      <c r="J12" s="34">
        <v>17</v>
      </c>
      <c r="K12" s="55">
        <v>153579</v>
      </c>
      <c r="L12" s="55">
        <v>4837</v>
      </c>
      <c r="M12" s="36">
        <f t="shared" si="0"/>
        <v>-0.3602294395783273</v>
      </c>
      <c r="N12" s="35">
        <v>322525</v>
      </c>
      <c r="O12" s="35">
        <v>206342</v>
      </c>
      <c r="P12" s="35">
        <v>7015</v>
      </c>
      <c r="Q12" s="37">
        <v>1461505</v>
      </c>
      <c r="R12" s="35">
        <f t="shared" si="1"/>
        <v>1667847</v>
      </c>
      <c r="S12" s="38">
        <v>50840</v>
      </c>
      <c r="T12" s="39">
        <f t="shared" si="2"/>
        <v>57855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2</v>
      </c>
      <c r="F13" s="31" t="s">
        <v>35</v>
      </c>
      <c r="G13" s="31" t="s">
        <v>36</v>
      </c>
      <c r="H13" s="31" t="s">
        <v>37</v>
      </c>
      <c r="I13" s="34">
        <v>5</v>
      </c>
      <c r="J13" s="34">
        <v>14</v>
      </c>
      <c r="K13" s="35">
        <v>135809</v>
      </c>
      <c r="L13" s="35">
        <v>4232</v>
      </c>
      <c r="M13" s="36">
        <f t="shared" si="0"/>
        <v>-0.4920857158432005</v>
      </c>
      <c r="N13" s="35">
        <v>348547</v>
      </c>
      <c r="O13" s="35">
        <v>177032</v>
      </c>
      <c r="P13" s="35">
        <v>5926</v>
      </c>
      <c r="Q13" s="37">
        <v>2706692</v>
      </c>
      <c r="R13" s="35">
        <f t="shared" si="1"/>
        <v>2883724</v>
      </c>
      <c r="S13" s="38">
        <v>90089</v>
      </c>
      <c r="T13" s="39">
        <f t="shared" si="2"/>
        <v>96015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4</v>
      </c>
      <c r="F14" s="31" t="s">
        <v>38</v>
      </c>
      <c r="G14" s="31" t="s">
        <v>39</v>
      </c>
      <c r="H14" s="31" t="s">
        <v>37</v>
      </c>
      <c r="I14" s="34">
        <v>5</v>
      </c>
      <c r="J14" s="34">
        <v>14</v>
      </c>
      <c r="K14" s="35">
        <v>150129</v>
      </c>
      <c r="L14" s="35">
        <v>5806</v>
      </c>
      <c r="M14" s="36">
        <f t="shared" si="0"/>
        <v>-0.39324119414612435</v>
      </c>
      <c r="N14" s="35">
        <v>287536</v>
      </c>
      <c r="O14" s="35">
        <v>174465</v>
      </c>
      <c r="P14" s="35">
        <v>6953</v>
      </c>
      <c r="Q14" s="37">
        <v>1874045</v>
      </c>
      <c r="R14" s="35">
        <f t="shared" si="1"/>
        <v>2048510</v>
      </c>
      <c r="S14" s="38">
        <v>74541</v>
      </c>
      <c r="T14" s="39">
        <f t="shared" si="2"/>
        <v>81494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5</v>
      </c>
      <c r="F15" s="31" t="s">
        <v>42</v>
      </c>
      <c r="G15" s="31" t="s">
        <v>41</v>
      </c>
      <c r="H15" s="31" t="s">
        <v>37</v>
      </c>
      <c r="I15" s="34">
        <v>8</v>
      </c>
      <c r="J15" s="34">
        <v>16</v>
      </c>
      <c r="K15" s="35">
        <v>106673</v>
      </c>
      <c r="L15" s="35">
        <v>3324</v>
      </c>
      <c r="M15" s="36">
        <f t="shared" si="0"/>
        <v>-0.44450735601243796</v>
      </c>
      <c r="N15" s="35">
        <v>215470</v>
      </c>
      <c r="O15" s="35">
        <v>119692</v>
      </c>
      <c r="P15" s="35">
        <v>3733</v>
      </c>
      <c r="Q15" s="37">
        <v>3264602.56</v>
      </c>
      <c r="R15" s="35">
        <f t="shared" si="1"/>
        <v>3384294.56</v>
      </c>
      <c r="S15" s="38">
        <v>101738</v>
      </c>
      <c r="T15" s="39">
        <f t="shared" si="2"/>
        <v>105471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7</v>
      </c>
      <c r="F16" s="31" t="s">
        <v>70</v>
      </c>
      <c r="G16" s="31" t="s">
        <v>50</v>
      </c>
      <c r="H16" s="31" t="s">
        <v>51</v>
      </c>
      <c r="I16" s="34">
        <v>3</v>
      </c>
      <c r="J16" s="34">
        <v>8</v>
      </c>
      <c r="K16" s="55">
        <v>53784</v>
      </c>
      <c r="L16" s="55">
        <v>1916</v>
      </c>
      <c r="M16" s="36">
        <f t="shared" si="0"/>
        <v>-0.3510128251228575</v>
      </c>
      <c r="N16" s="35">
        <v>100116</v>
      </c>
      <c r="O16" s="35">
        <v>64974</v>
      </c>
      <c r="P16" s="35">
        <v>2403</v>
      </c>
      <c r="Q16" s="37">
        <v>285764</v>
      </c>
      <c r="R16" s="35">
        <f t="shared" si="1"/>
        <v>350738</v>
      </c>
      <c r="S16" s="38">
        <v>10374</v>
      </c>
      <c r="T16" s="39">
        <f t="shared" si="2"/>
        <v>12777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6</v>
      </c>
      <c r="F17" s="31" t="s">
        <v>40</v>
      </c>
      <c r="G17" s="31" t="s">
        <v>41</v>
      </c>
      <c r="H17" s="31" t="s">
        <v>37</v>
      </c>
      <c r="I17" s="43">
        <v>6</v>
      </c>
      <c r="J17" s="34">
        <v>10</v>
      </c>
      <c r="K17" s="35">
        <v>50210</v>
      </c>
      <c r="L17" s="35">
        <v>1426</v>
      </c>
      <c r="M17" s="36">
        <f t="shared" si="0"/>
        <v>-0.3855164965605814</v>
      </c>
      <c r="N17" s="35">
        <v>102779</v>
      </c>
      <c r="O17" s="35">
        <v>63156</v>
      </c>
      <c r="P17" s="35">
        <v>1842</v>
      </c>
      <c r="Q17" s="37">
        <v>1600251</v>
      </c>
      <c r="R17" s="35">
        <f t="shared" si="1"/>
        <v>1663407</v>
      </c>
      <c r="S17" s="38">
        <v>49702</v>
      </c>
      <c r="T17" s="39">
        <f t="shared" si="2"/>
        <v>51544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12</v>
      </c>
      <c r="F18" s="31" t="s">
        <v>71</v>
      </c>
      <c r="G18" s="31" t="s">
        <v>44</v>
      </c>
      <c r="H18" s="31" t="s">
        <v>37</v>
      </c>
      <c r="I18" s="43">
        <v>3</v>
      </c>
      <c r="J18" s="34">
        <v>12</v>
      </c>
      <c r="K18" s="55">
        <v>41262</v>
      </c>
      <c r="L18" s="55">
        <v>1811</v>
      </c>
      <c r="M18" s="36">
        <f t="shared" si="0"/>
        <v>-0.22408141298497974</v>
      </c>
      <c r="N18" s="35">
        <v>61317</v>
      </c>
      <c r="O18" s="35">
        <v>47577</v>
      </c>
      <c r="P18" s="35">
        <v>2095</v>
      </c>
      <c r="Q18" s="37">
        <v>155593</v>
      </c>
      <c r="R18" s="35">
        <f t="shared" si="1"/>
        <v>203170</v>
      </c>
      <c r="S18" s="38">
        <v>6363</v>
      </c>
      <c r="T18" s="39">
        <f t="shared" si="2"/>
        <v>8458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8</v>
      </c>
      <c r="F19" s="31" t="s">
        <v>65</v>
      </c>
      <c r="G19" s="31" t="s">
        <v>39</v>
      </c>
      <c r="H19" s="31" t="s">
        <v>37</v>
      </c>
      <c r="I19" s="34">
        <v>4</v>
      </c>
      <c r="J19" s="34">
        <v>9</v>
      </c>
      <c r="K19" s="55">
        <v>37829</v>
      </c>
      <c r="L19" s="55">
        <v>968</v>
      </c>
      <c r="M19" s="36">
        <f t="shared" si="0"/>
        <v>-0.5245046288777002</v>
      </c>
      <c r="N19" s="35">
        <v>98512</v>
      </c>
      <c r="O19" s="35">
        <v>46842</v>
      </c>
      <c r="P19" s="35">
        <v>1235</v>
      </c>
      <c r="Q19" s="37">
        <v>487760</v>
      </c>
      <c r="R19" s="35">
        <f t="shared" si="1"/>
        <v>534602</v>
      </c>
      <c r="S19" s="38">
        <v>13258</v>
      </c>
      <c r="T19" s="39">
        <f t="shared" si="2"/>
        <v>14493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9</v>
      </c>
      <c r="F20" s="31" t="s">
        <v>75</v>
      </c>
      <c r="G20" s="31" t="s">
        <v>44</v>
      </c>
      <c r="H20" s="31" t="s">
        <v>45</v>
      </c>
      <c r="I20" s="34">
        <v>2</v>
      </c>
      <c r="J20" s="34">
        <v>9</v>
      </c>
      <c r="K20" s="55">
        <v>35885</v>
      </c>
      <c r="L20" s="55">
        <v>1237</v>
      </c>
      <c r="M20" s="36">
        <f t="shared" si="0"/>
        <v>-0.4304083383807793</v>
      </c>
      <c r="N20" s="35">
        <v>79248</v>
      </c>
      <c r="O20" s="35">
        <v>45139</v>
      </c>
      <c r="P20" s="35">
        <v>1648</v>
      </c>
      <c r="Q20" s="37">
        <v>79248</v>
      </c>
      <c r="R20" s="35">
        <f t="shared" si="1"/>
        <v>124387</v>
      </c>
      <c r="S20" s="38">
        <v>2897</v>
      </c>
      <c r="T20" s="39">
        <f t="shared" si="2"/>
        <v>4545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10</v>
      </c>
      <c r="F21" s="31" t="s">
        <v>76</v>
      </c>
      <c r="G21" s="31" t="s">
        <v>55</v>
      </c>
      <c r="H21" s="31" t="s">
        <v>45</v>
      </c>
      <c r="I21" s="34">
        <v>2</v>
      </c>
      <c r="J21" s="34">
        <v>5</v>
      </c>
      <c r="K21" s="55">
        <v>28052</v>
      </c>
      <c r="L21" s="55">
        <v>918</v>
      </c>
      <c r="M21" s="36">
        <f t="shared" si="0"/>
        <v>-0.5128988318817849</v>
      </c>
      <c r="N21" s="35">
        <v>72681</v>
      </c>
      <c r="O21" s="35">
        <v>35403</v>
      </c>
      <c r="P21" s="35">
        <v>1234</v>
      </c>
      <c r="Q21" s="37">
        <v>72681</v>
      </c>
      <c r="R21" s="35">
        <f t="shared" si="1"/>
        <v>108084</v>
      </c>
      <c r="S21" s="38">
        <v>2567</v>
      </c>
      <c r="T21" s="39">
        <f t="shared" si="2"/>
        <v>3801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11</v>
      </c>
      <c r="F22" s="31" t="s">
        <v>77</v>
      </c>
      <c r="G22" s="44" t="s">
        <v>44</v>
      </c>
      <c r="H22" s="31" t="s">
        <v>61</v>
      </c>
      <c r="I22" s="34">
        <v>2</v>
      </c>
      <c r="J22" s="34">
        <v>6</v>
      </c>
      <c r="K22" s="55">
        <v>18280</v>
      </c>
      <c r="L22" s="55">
        <v>985</v>
      </c>
      <c r="M22" s="36">
        <f t="shared" si="0"/>
        <v>-0.6189656419529836</v>
      </c>
      <c r="N22" s="35">
        <v>69125</v>
      </c>
      <c r="O22" s="35">
        <v>26339</v>
      </c>
      <c r="P22" s="35">
        <v>1317</v>
      </c>
      <c r="Q22" s="37">
        <v>69125</v>
      </c>
      <c r="R22" s="35">
        <f t="shared" si="1"/>
        <v>95464</v>
      </c>
      <c r="S22" s="38">
        <v>2443</v>
      </c>
      <c r="T22" s="39">
        <f t="shared" si="2"/>
        <v>3760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13</v>
      </c>
      <c r="F23" s="31" t="s">
        <v>78</v>
      </c>
      <c r="G23" s="44" t="s">
        <v>58</v>
      </c>
      <c r="H23" s="31" t="s">
        <v>51</v>
      </c>
      <c r="I23" s="34">
        <v>2</v>
      </c>
      <c r="J23" s="34">
        <v>6</v>
      </c>
      <c r="K23" s="55">
        <v>16047</v>
      </c>
      <c r="L23" s="55">
        <v>554</v>
      </c>
      <c r="M23" s="36">
        <f t="shared" si="0"/>
        <v>-0.5412731764760211</v>
      </c>
      <c r="N23" s="35">
        <v>43309</v>
      </c>
      <c r="O23" s="35">
        <v>19867</v>
      </c>
      <c r="P23" s="35">
        <v>720</v>
      </c>
      <c r="Q23" s="37">
        <v>43309</v>
      </c>
      <c r="R23" s="35">
        <f t="shared" si="1"/>
        <v>63176</v>
      </c>
      <c r="S23" s="38">
        <v>1577</v>
      </c>
      <c r="T23" s="39">
        <f t="shared" si="2"/>
        <v>2297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23</v>
      </c>
      <c r="F24" s="31" t="s">
        <v>54</v>
      </c>
      <c r="G24" s="44" t="s">
        <v>55</v>
      </c>
      <c r="H24" s="31" t="s">
        <v>51</v>
      </c>
      <c r="I24" s="34">
        <v>16</v>
      </c>
      <c r="J24" s="34">
        <v>5</v>
      </c>
      <c r="K24" s="35">
        <v>10341</v>
      </c>
      <c r="L24" s="35">
        <v>631</v>
      </c>
      <c r="M24" s="36">
        <f t="shared" si="0"/>
        <v>0.7319861009509876</v>
      </c>
      <c r="N24" s="35">
        <v>10936</v>
      </c>
      <c r="O24" s="35">
        <v>18941</v>
      </c>
      <c r="P24" s="35">
        <v>1313</v>
      </c>
      <c r="Q24" s="37">
        <v>1652800</v>
      </c>
      <c r="R24" s="35">
        <f t="shared" si="1"/>
        <v>1671741</v>
      </c>
      <c r="S24" s="38">
        <v>76120</v>
      </c>
      <c r="T24" s="39">
        <f t="shared" si="2"/>
        <v>77433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17</v>
      </c>
      <c r="F25" s="31" t="s">
        <v>57</v>
      </c>
      <c r="G25" s="44" t="s">
        <v>58</v>
      </c>
      <c r="H25" s="31" t="s">
        <v>51</v>
      </c>
      <c r="I25" s="34">
        <v>6</v>
      </c>
      <c r="J25" s="34">
        <v>5</v>
      </c>
      <c r="K25" s="35">
        <v>10743</v>
      </c>
      <c r="L25" s="35">
        <v>368</v>
      </c>
      <c r="M25" s="36">
        <f t="shared" si="0"/>
        <v>-0.20420843776106934</v>
      </c>
      <c r="N25" s="35">
        <v>19152</v>
      </c>
      <c r="O25" s="35">
        <v>15241</v>
      </c>
      <c r="P25" s="35">
        <v>562</v>
      </c>
      <c r="Q25" s="37">
        <v>143817</v>
      </c>
      <c r="R25" s="35">
        <f t="shared" si="1"/>
        <v>159058</v>
      </c>
      <c r="S25" s="38">
        <v>5071</v>
      </c>
      <c r="T25" s="39">
        <f t="shared" si="2"/>
        <v>5633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 t="s">
        <v>34</v>
      </c>
      <c r="F26" s="31" t="s">
        <v>84</v>
      </c>
      <c r="G26" s="44" t="s">
        <v>44</v>
      </c>
      <c r="H26" s="31" t="s">
        <v>45</v>
      </c>
      <c r="I26" s="34">
        <v>1</v>
      </c>
      <c r="J26" s="34">
        <v>2</v>
      </c>
      <c r="K26" s="35">
        <v>10477</v>
      </c>
      <c r="L26" s="35">
        <v>368</v>
      </c>
      <c r="M26" s="36" t="e">
        <f t="shared" si="0"/>
        <v>#DIV/0!</v>
      </c>
      <c r="N26" s="35"/>
      <c r="O26" s="35">
        <v>15078</v>
      </c>
      <c r="P26" s="35">
        <v>589</v>
      </c>
      <c r="Q26" s="37"/>
      <c r="R26" s="35">
        <f t="shared" si="1"/>
        <v>15078</v>
      </c>
      <c r="S26" s="38"/>
      <c r="T26" s="39">
        <f t="shared" si="2"/>
        <v>589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18</v>
      </c>
      <c r="F27" s="31" t="s">
        <v>47</v>
      </c>
      <c r="G27" s="44" t="s">
        <v>44</v>
      </c>
      <c r="H27" s="31" t="s">
        <v>37</v>
      </c>
      <c r="I27" s="34">
        <v>10</v>
      </c>
      <c r="J27" s="34">
        <v>4</v>
      </c>
      <c r="K27" s="35">
        <v>8079</v>
      </c>
      <c r="L27" s="35">
        <v>327</v>
      </c>
      <c r="M27" s="36">
        <f t="shared" si="0"/>
        <v>-0.1891759586619527</v>
      </c>
      <c r="N27" s="35">
        <v>18385</v>
      </c>
      <c r="O27" s="35">
        <v>14907</v>
      </c>
      <c r="P27" s="35">
        <v>616</v>
      </c>
      <c r="Q27" s="37">
        <v>3571867</v>
      </c>
      <c r="R27" s="35">
        <f t="shared" si="1"/>
        <v>3586774</v>
      </c>
      <c r="S27" s="38">
        <v>124694</v>
      </c>
      <c r="T27" s="39">
        <f t="shared" si="2"/>
        <v>125310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14</v>
      </c>
      <c r="F28" s="31" t="s">
        <v>72</v>
      </c>
      <c r="G28" s="44" t="s">
        <v>44</v>
      </c>
      <c r="H28" s="31" t="s">
        <v>37</v>
      </c>
      <c r="I28" s="34">
        <v>3</v>
      </c>
      <c r="J28" s="34">
        <v>11</v>
      </c>
      <c r="K28" s="55">
        <v>7757</v>
      </c>
      <c r="L28" s="55">
        <v>259</v>
      </c>
      <c r="M28" s="36">
        <f t="shared" si="0"/>
        <v>-0.5793523842462496</v>
      </c>
      <c r="N28" s="35">
        <v>23131</v>
      </c>
      <c r="O28" s="35">
        <v>9730</v>
      </c>
      <c r="P28" s="35">
        <v>344</v>
      </c>
      <c r="Q28" s="37">
        <v>101747</v>
      </c>
      <c r="R28" s="35">
        <f t="shared" si="1"/>
        <v>111477</v>
      </c>
      <c r="S28" s="38">
        <v>3623</v>
      </c>
      <c r="T28" s="39">
        <f t="shared" si="2"/>
        <v>3967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15</v>
      </c>
      <c r="F29" s="31" t="s">
        <v>66</v>
      </c>
      <c r="G29" s="44" t="s">
        <v>44</v>
      </c>
      <c r="H29" s="31" t="s">
        <v>45</v>
      </c>
      <c r="I29" s="34">
        <v>4</v>
      </c>
      <c r="J29" s="34">
        <v>3</v>
      </c>
      <c r="K29" s="55">
        <v>7608</v>
      </c>
      <c r="L29" s="55">
        <v>254</v>
      </c>
      <c r="M29" s="36">
        <f t="shared" si="0"/>
        <v>-0.5470909522678699</v>
      </c>
      <c r="N29" s="35">
        <v>21055</v>
      </c>
      <c r="O29" s="35">
        <v>9536</v>
      </c>
      <c r="P29" s="35">
        <v>338</v>
      </c>
      <c r="Q29" s="37">
        <v>129807</v>
      </c>
      <c r="R29" s="35">
        <f t="shared" si="1"/>
        <v>139343</v>
      </c>
      <c r="S29" s="38">
        <v>4804</v>
      </c>
      <c r="T29" s="39">
        <f t="shared" si="2"/>
        <v>5142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25</v>
      </c>
      <c r="F30" s="31" t="s">
        <v>59</v>
      </c>
      <c r="G30" s="44" t="s">
        <v>50</v>
      </c>
      <c r="H30" s="31" t="s">
        <v>51</v>
      </c>
      <c r="I30" s="34">
        <v>7</v>
      </c>
      <c r="J30" s="34">
        <v>5</v>
      </c>
      <c r="K30" s="35">
        <v>5843</v>
      </c>
      <c r="L30" s="35">
        <v>212</v>
      </c>
      <c r="M30" s="36">
        <f t="shared" si="0"/>
        <v>-0.09917936694021101</v>
      </c>
      <c r="N30" s="35">
        <v>8530</v>
      </c>
      <c r="O30" s="35">
        <v>7684</v>
      </c>
      <c r="P30" s="35">
        <v>310</v>
      </c>
      <c r="Q30" s="37">
        <v>182397</v>
      </c>
      <c r="R30" s="35">
        <f t="shared" si="1"/>
        <v>190081</v>
      </c>
      <c r="S30" s="38">
        <v>6537</v>
      </c>
      <c r="T30" s="39">
        <f t="shared" si="2"/>
        <v>6847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22</v>
      </c>
      <c r="F31" s="31" t="s">
        <v>49</v>
      </c>
      <c r="G31" s="44" t="s">
        <v>50</v>
      </c>
      <c r="H31" s="31" t="s">
        <v>51</v>
      </c>
      <c r="I31" s="34">
        <v>9</v>
      </c>
      <c r="J31" s="34">
        <v>7</v>
      </c>
      <c r="K31" s="35">
        <v>6624</v>
      </c>
      <c r="L31" s="35">
        <v>292</v>
      </c>
      <c r="M31" s="36">
        <f t="shared" si="0"/>
        <v>-0.47557729659736714</v>
      </c>
      <c r="N31" s="35">
        <v>13901</v>
      </c>
      <c r="O31" s="35">
        <v>7290</v>
      </c>
      <c r="P31" s="35">
        <v>324</v>
      </c>
      <c r="Q31" s="37">
        <v>883841</v>
      </c>
      <c r="R31" s="35">
        <f t="shared" si="1"/>
        <v>891131</v>
      </c>
      <c r="S31" s="38">
        <v>32638</v>
      </c>
      <c r="T31" s="39">
        <f t="shared" si="2"/>
        <v>32962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19</v>
      </c>
      <c r="F32" s="31" t="s">
        <v>56</v>
      </c>
      <c r="G32" s="44" t="s">
        <v>44</v>
      </c>
      <c r="H32" s="31" t="s">
        <v>37</v>
      </c>
      <c r="I32" s="34">
        <v>14</v>
      </c>
      <c r="J32" s="34">
        <v>4</v>
      </c>
      <c r="K32" s="35">
        <v>4671</v>
      </c>
      <c r="L32" s="35">
        <v>109</v>
      </c>
      <c r="M32" s="36">
        <f t="shared" si="0"/>
        <v>-0.6247780736795384</v>
      </c>
      <c r="N32" s="35">
        <v>18024</v>
      </c>
      <c r="O32" s="35">
        <v>6763</v>
      </c>
      <c r="P32" s="35">
        <v>227</v>
      </c>
      <c r="Q32" s="37">
        <v>1643825.5</v>
      </c>
      <c r="R32" s="35">
        <f t="shared" si="1"/>
        <v>1650588.5</v>
      </c>
      <c r="S32" s="38">
        <v>47513</v>
      </c>
      <c r="T32" s="39">
        <f t="shared" si="2"/>
        <v>47740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>
        <v>16</v>
      </c>
      <c r="F33" s="31" t="s">
        <v>46</v>
      </c>
      <c r="G33" s="44" t="s">
        <v>36</v>
      </c>
      <c r="H33" s="31" t="s">
        <v>37</v>
      </c>
      <c r="I33" s="34">
        <v>7</v>
      </c>
      <c r="J33" s="34">
        <v>2</v>
      </c>
      <c r="K33" s="35">
        <v>4458</v>
      </c>
      <c r="L33" s="35">
        <v>153</v>
      </c>
      <c r="M33" s="36">
        <f t="shared" si="0"/>
        <v>-0.7121161147690681</v>
      </c>
      <c r="N33" s="35">
        <v>20807</v>
      </c>
      <c r="O33" s="35">
        <v>5990</v>
      </c>
      <c r="P33" s="35">
        <v>218</v>
      </c>
      <c r="Q33" s="37">
        <v>1169285</v>
      </c>
      <c r="R33" s="35">
        <f t="shared" si="1"/>
        <v>1175275</v>
      </c>
      <c r="S33" s="38">
        <v>43006</v>
      </c>
      <c r="T33" s="39">
        <f t="shared" si="2"/>
        <v>43224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32" customFormat="1" ht="12.75">
      <c r="D34" s="33">
        <v>25</v>
      </c>
      <c r="E34" s="33">
        <v>24</v>
      </c>
      <c r="F34" s="31" t="s">
        <v>79</v>
      </c>
      <c r="G34" s="44" t="s">
        <v>44</v>
      </c>
      <c r="H34" s="31" t="s">
        <v>61</v>
      </c>
      <c r="I34" s="34">
        <v>2</v>
      </c>
      <c r="J34" s="34">
        <v>3</v>
      </c>
      <c r="K34" s="55">
        <v>3258</v>
      </c>
      <c r="L34" s="55">
        <v>134</v>
      </c>
      <c r="M34" s="36">
        <f t="shared" si="0"/>
        <v>-0.41544732441471577</v>
      </c>
      <c r="N34" s="35">
        <v>9568</v>
      </c>
      <c r="O34" s="35">
        <v>5593</v>
      </c>
      <c r="P34" s="35">
        <v>256</v>
      </c>
      <c r="Q34" s="37">
        <v>9568</v>
      </c>
      <c r="R34" s="35">
        <f t="shared" si="1"/>
        <v>15161</v>
      </c>
      <c r="S34" s="38">
        <v>456</v>
      </c>
      <c r="T34" s="39">
        <f t="shared" si="2"/>
        <v>712</v>
      </c>
      <c r="U34" s="22"/>
      <c r="V34" s="40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32" customFormat="1" ht="12.75">
      <c r="D35" s="33">
        <v>26</v>
      </c>
      <c r="E35" s="33">
        <v>21</v>
      </c>
      <c r="F35" s="31" t="s">
        <v>73</v>
      </c>
      <c r="G35" s="44" t="s">
        <v>44</v>
      </c>
      <c r="H35" s="31" t="s">
        <v>45</v>
      </c>
      <c r="I35" s="34">
        <v>3</v>
      </c>
      <c r="J35" s="34">
        <v>5</v>
      </c>
      <c r="K35" s="55">
        <v>3817</v>
      </c>
      <c r="L35" s="55">
        <v>142</v>
      </c>
      <c r="M35" s="36">
        <f t="shared" si="0"/>
        <v>-0.6835129993658846</v>
      </c>
      <c r="N35" s="35">
        <v>15770</v>
      </c>
      <c r="O35" s="35">
        <v>4991</v>
      </c>
      <c r="P35" s="35">
        <v>195</v>
      </c>
      <c r="Q35" s="37">
        <v>44200</v>
      </c>
      <c r="R35" s="35">
        <f t="shared" si="1"/>
        <v>49191</v>
      </c>
      <c r="S35" s="38">
        <v>1645</v>
      </c>
      <c r="T35" s="39">
        <f t="shared" si="2"/>
        <v>1840</v>
      </c>
      <c r="U35" s="22"/>
      <c r="V35" s="40"/>
      <c r="W35" s="41"/>
      <c r="X35" s="42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6"/>
      <c r="E36" s="47"/>
      <c r="F36" s="47"/>
      <c r="G36" s="47"/>
      <c r="H36" s="47"/>
      <c r="I36" s="47"/>
      <c r="J36" s="47"/>
      <c r="K36" s="48">
        <f>SUM(K10:K35)</f>
        <v>1624971</v>
      </c>
      <c r="L36" s="48">
        <f>SUM(L10:L35)</f>
        <v>51978</v>
      </c>
      <c r="M36" s="49">
        <f t="shared" si="0"/>
        <v>-0.16581061127946672</v>
      </c>
      <c r="N36" s="48">
        <f>SUM(N10:N35)</f>
        <v>2521449</v>
      </c>
      <c r="O36" s="48">
        <f aca="true" t="shared" si="3" ref="O36:T36">SUM(O10:O35)</f>
        <v>2103366</v>
      </c>
      <c r="P36" s="48">
        <f t="shared" si="3"/>
        <v>70959</v>
      </c>
      <c r="Q36" s="48">
        <f t="shared" si="3"/>
        <v>23581160.36</v>
      </c>
      <c r="R36" s="48">
        <f t="shared" si="3"/>
        <v>25684526.36</v>
      </c>
      <c r="S36" s="48">
        <f t="shared" si="3"/>
        <v>822794</v>
      </c>
      <c r="T36" s="48">
        <f t="shared" si="3"/>
        <v>893753</v>
      </c>
      <c r="U36" s="50"/>
      <c r="V36" s="51"/>
    </row>
    <row r="39" spans="15:16" ht="12.75">
      <c r="O39" s="52"/>
      <c r="P39" s="53"/>
    </row>
    <row r="40" ht="12.75">
      <c r="F40" s="54"/>
    </row>
    <row r="42" spans="16:256" s="1" customFormat="1" ht="12.75">
      <c r="P42" s="51"/>
      <c r="Q42" s="51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zoomScalePageLayoutView="0" workbookViewId="0" topLeftCell="D1">
      <selection activeCell="T33" sqref="T33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 t="s">
        <v>0</v>
      </c>
      <c r="L2" s="6" t="s">
        <v>1</v>
      </c>
      <c r="M2" s="7"/>
      <c r="N2" s="8"/>
      <c r="O2" s="9" t="s">
        <v>74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80</v>
      </c>
      <c r="P3" s="3"/>
      <c r="Q3" s="3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3</v>
      </c>
      <c r="N4" s="22" t="s">
        <v>8</v>
      </c>
      <c r="Q4" s="22"/>
      <c r="R4" s="2" t="s">
        <v>9</v>
      </c>
      <c r="S4" s="2"/>
      <c r="T4" s="23">
        <v>40927</v>
      </c>
    </row>
    <row r="5" spans="4:19" ht="12.75">
      <c r="D5" s="2"/>
      <c r="E5" s="2" t="s">
        <v>10</v>
      </c>
      <c r="F5" s="2" t="s">
        <v>11</v>
      </c>
      <c r="G5" s="2"/>
      <c r="H5" s="2"/>
      <c r="I5" s="2"/>
      <c r="N5" s="22" t="s">
        <v>12</v>
      </c>
      <c r="Q5" s="24" t="s">
        <v>12</v>
      </c>
      <c r="S5" s="22" t="s">
        <v>13</v>
      </c>
    </row>
    <row r="6" spans="4:19" ht="12.75">
      <c r="D6" s="2"/>
      <c r="E6" s="2" t="s">
        <v>14</v>
      </c>
      <c r="F6" s="25" t="s">
        <v>15</v>
      </c>
      <c r="G6" s="2"/>
      <c r="H6" s="2"/>
      <c r="I6" s="2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30</v>
      </c>
      <c r="L9" s="30" t="s">
        <v>31</v>
      </c>
      <c r="M9" s="30" t="s">
        <v>32</v>
      </c>
      <c r="N9" s="30" t="s">
        <v>30</v>
      </c>
      <c r="O9" s="30" t="s">
        <v>30</v>
      </c>
      <c r="P9" s="30" t="s">
        <v>31</v>
      </c>
      <c r="Q9" s="30" t="s">
        <v>33</v>
      </c>
      <c r="R9" s="30" t="s">
        <v>30</v>
      </c>
      <c r="S9" s="31" t="s">
        <v>31</v>
      </c>
      <c r="T9" s="30" t="s">
        <v>31</v>
      </c>
    </row>
    <row r="10" spans="4:256" s="32" customFormat="1" ht="12.75">
      <c r="D10" s="33">
        <v>1</v>
      </c>
      <c r="E10" s="33">
        <v>4</v>
      </c>
      <c r="F10" s="31" t="s">
        <v>43</v>
      </c>
      <c r="G10" s="31" t="s">
        <v>44</v>
      </c>
      <c r="H10" s="31" t="s">
        <v>45</v>
      </c>
      <c r="I10" s="34">
        <v>5</v>
      </c>
      <c r="J10" s="34">
        <v>11</v>
      </c>
      <c r="K10" s="35">
        <v>360401</v>
      </c>
      <c r="L10" s="35">
        <v>12083</v>
      </c>
      <c r="M10" s="36">
        <f aca="true" t="shared" si="0" ref="M10:M36">O10/N10-100%</f>
        <v>0.16405537291082162</v>
      </c>
      <c r="N10" s="35">
        <v>464776</v>
      </c>
      <c r="O10" s="35">
        <v>541025</v>
      </c>
      <c r="P10" s="35">
        <v>19357</v>
      </c>
      <c r="Q10" s="37">
        <v>1406405.3</v>
      </c>
      <c r="R10" s="35">
        <f aca="true" t="shared" si="1" ref="R10:R35">O10+Q10</f>
        <v>1947430.3</v>
      </c>
      <c r="S10" s="38">
        <v>50941</v>
      </c>
      <c r="T10" s="39">
        <f aca="true" t="shared" si="2" ref="T10:T35">S10+P10</f>
        <v>70298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1</v>
      </c>
      <c r="F11" s="31" t="s">
        <v>35</v>
      </c>
      <c r="G11" s="31" t="s">
        <v>36</v>
      </c>
      <c r="H11" s="31" t="s">
        <v>37</v>
      </c>
      <c r="I11" s="34">
        <v>4</v>
      </c>
      <c r="J11" s="34">
        <v>14</v>
      </c>
      <c r="K11" s="35">
        <v>275053</v>
      </c>
      <c r="L11" s="35">
        <v>8428</v>
      </c>
      <c r="M11" s="36">
        <f t="shared" si="0"/>
        <v>-0.5000329919384916</v>
      </c>
      <c r="N11" s="35">
        <v>697140</v>
      </c>
      <c r="O11" s="35">
        <v>348547</v>
      </c>
      <c r="P11" s="35">
        <v>11318</v>
      </c>
      <c r="Q11" s="37">
        <v>2358145</v>
      </c>
      <c r="R11" s="35">
        <f t="shared" si="1"/>
        <v>2706692</v>
      </c>
      <c r="S11" s="38">
        <v>78771</v>
      </c>
      <c r="T11" s="39">
        <f t="shared" si="2"/>
        <v>90089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31" t="s">
        <v>64</v>
      </c>
      <c r="G12" s="31" t="s">
        <v>50</v>
      </c>
      <c r="H12" s="31" t="s">
        <v>51</v>
      </c>
      <c r="I12" s="34">
        <v>3</v>
      </c>
      <c r="J12" s="34">
        <v>18</v>
      </c>
      <c r="K12" s="45">
        <v>246510</v>
      </c>
      <c r="L12" s="45">
        <v>7902</v>
      </c>
      <c r="M12" s="36">
        <f t="shared" si="0"/>
        <v>-0.4246296507728097</v>
      </c>
      <c r="N12" s="35">
        <v>560552</v>
      </c>
      <c r="O12" s="35">
        <v>322525</v>
      </c>
      <c r="P12" s="35">
        <v>10901</v>
      </c>
      <c r="Q12" s="37">
        <v>1138980</v>
      </c>
      <c r="R12" s="35">
        <f t="shared" si="1"/>
        <v>1461505</v>
      </c>
      <c r="S12" s="38">
        <v>39939</v>
      </c>
      <c r="T12" s="39">
        <f t="shared" si="2"/>
        <v>50840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3</v>
      </c>
      <c r="F13" s="31" t="s">
        <v>38</v>
      </c>
      <c r="G13" s="31" t="s">
        <v>39</v>
      </c>
      <c r="H13" s="31" t="s">
        <v>37</v>
      </c>
      <c r="I13" s="34">
        <v>4</v>
      </c>
      <c r="J13" s="34">
        <v>15</v>
      </c>
      <c r="K13" s="35">
        <v>254154</v>
      </c>
      <c r="L13" s="35">
        <v>9955</v>
      </c>
      <c r="M13" s="36">
        <f t="shared" si="0"/>
        <v>-0.47081861012956416</v>
      </c>
      <c r="N13" s="35">
        <v>543360</v>
      </c>
      <c r="O13" s="35">
        <v>287536</v>
      </c>
      <c r="P13" s="35">
        <v>11425</v>
      </c>
      <c r="Q13" s="37">
        <v>1586509</v>
      </c>
      <c r="R13" s="35">
        <f t="shared" si="1"/>
        <v>1874045</v>
      </c>
      <c r="S13" s="38">
        <v>63116</v>
      </c>
      <c r="T13" s="39">
        <f t="shared" si="2"/>
        <v>74541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5</v>
      </c>
      <c r="F14" s="31" t="s">
        <v>42</v>
      </c>
      <c r="G14" s="31" t="s">
        <v>41</v>
      </c>
      <c r="H14" s="31" t="s">
        <v>37</v>
      </c>
      <c r="I14" s="34">
        <v>7</v>
      </c>
      <c r="J14" s="34">
        <v>16</v>
      </c>
      <c r="K14" s="35">
        <v>198982</v>
      </c>
      <c r="L14" s="35">
        <v>6793</v>
      </c>
      <c r="M14" s="36">
        <f t="shared" si="0"/>
        <v>-0.46652900951220844</v>
      </c>
      <c r="N14" s="35">
        <v>403902</v>
      </c>
      <c r="O14" s="35">
        <v>215470</v>
      </c>
      <c r="P14" s="35">
        <v>7317</v>
      </c>
      <c r="Q14" s="37">
        <v>3049132.56</v>
      </c>
      <c r="R14" s="35">
        <f t="shared" si="1"/>
        <v>3264602.56</v>
      </c>
      <c r="S14" s="38">
        <v>94421</v>
      </c>
      <c r="T14" s="39">
        <f t="shared" si="2"/>
        <v>101738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6</v>
      </c>
      <c r="F15" s="31" t="s">
        <v>40</v>
      </c>
      <c r="G15" s="31" t="s">
        <v>41</v>
      </c>
      <c r="H15" s="31" t="s">
        <v>37</v>
      </c>
      <c r="I15" s="34">
        <v>5</v>
      </c>
      <c r="J15" s="34">
        <v>12</v>
      </c>
      <c r="K15" s="35">
        <v>85601</v>
      </c>
      <c r="L15" s="35">
        <v>2478</v>
      </c>
      <c r="M15" s="36">
        <f t="shared" si="0"/>
        <v>-0.6028632148377125</v>
      </c>
      <c r="N15" s="35">
        <v>258800</v>
      </c>
      <c r="O15" s="35">
        <v>102779</v>
      </c>
      <c r="P15" s="35">
        <v>3053</v>
      </c>
      <c r="Q15" s="37">
        <v>1497472</v>
      </c>
      <c r="R15" s="35">
        <f t="shared" si="1"/>
        <v>1600251</v>
      </c>
      <c r="S15" s="38">
        <v>46649</v>
      </c>
      <c r="T15" s="39">
        <f t="shared" si="2"/>
        <v>49702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7</v>
      </c>
      <c r="F16" s="31" t="s">
        <v>70</v>
      </c>
      <c r="G16" s="31" t="s">
        <v>50</v>
      </c>
      <c r="H16" s="31" t="s">
        <v>51</v>
      </c>
      <c r="I16" s="34">
        <v>2</v>
      </c>
      <c r="J16" s="34">
        <v>7</v>
      </c>
      <c r="K16" s="45">
        <v>78157</v>
      </c>
      <c r="L16" s="45">
        <v>2704</v>
      </c>
      <c r="M16" s="36">
        <f t="shared" si="0"/>
        <v>-0.4607213651641817</v>
      </c>
      <c r="N16" s="35">
        <v>185648</v>
      </c>
      <c r="O16" s="35">
        <v>100116</v>
      </c>
      <c r="P16" s="35">
        <v>3651</v>
      </c>
      <c r="Q16" s="37">
        <v>185648</v>
      </c>
      <c r="R16" s="35">
        <f t="shared" si="1"/>
        <v>285764</v>
      </c>
      <c r="S16" s="38">
        <v>6723</v>
      </c>
      <c r="T16" s="39">
        <f t="shared" si="2"/>
        <v>10374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8</v>
      </c>
      <c r="F17" s="31" t="s">
        <v>65</v>
      </c>
      <c r="G17" s="31" t="s">
        <v>39</v>
      </c>
      <c r="H17" s="31" t="s">
        <v>37</v>
      </c>
      <c r="I17" s="43">
        <v>3</v>
      </c>
      <c r="J17" s="34">
        <v>11</v>
      </c>
      <c r="K17" s="45">
        <v>81815</v>
      </c>
      <c r="L17" s="45">
        <v>2218</v>
      </c>
      <c r="M17" s="36">
        <f t="shared" si="0"/>
        <v>-0.4681150891136151</v>
      </c>
      <c r="N17" s="35">
        <v>185213</v>
      </c>
      <c r="O17" s="35">
        <v>98512</v>
      </c>
      <c r="P17" s="35">
        <v>2777</v>
      </c>
      <c r="Q17" s="37">
        <v>389248</v>
      </c>
      <c r="R17" s="35">
        <f t="shared" si="1"/>
        <v>487760</v>
      </c>
      <c r="S17" s="38">
        <v>10481</v>
      </c>
      <c r="T17" s="39">
        <f t="shared" si="2"/>
        <v>13258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 t="s">
        <v>34</v>
      </c>
      <c r="F18" s="31" t="s">
        <v>75</v>
      </c>
      <c r="G18" s="31" t="s">
        <v>44</v>
      </c>
      <c r="H18" s="31" t="s">
        <v>45</v>
      </c>
      <c r="I18" s="43">
        <v>1</v>
      </c>
      <c r="J18" s="34">
        <v>9</v>
      </c>
      <c r="K18" s="45">
        <v>60768</v>
      </c>
      <c r="L18" s="45">
        <v>2077</v>
      </c>
      <c r="M18" s="36" t="e">
        <f t="shared" si="0"/>
        <v>#DIV/0!</v>
      </c>
      <c r="N18" s="35"/>
      <c r="O18" s="35">
        <v>79248</v>
      </c>
      <c r="P18" s="35">
        <v>2897</v>
      </c>
      <c r="Q18" s="37"/>
      <c r="R18" s="35">
        <f t="shared" si="1"/>
        <v>79248</v>
      </c>
      <c r="S18" s="38"/>
      <c r="T18" s="39">
        <f t="shared" si="2"/>
        <v>2897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 t="s">
        <v>34</v>
      </c>
      <c r="F19" s="31" t="s">
        <v>76</v>
      </c>
      <c r="G19" s="31" t="s">
        <v>55</v>
      </c>
      <c r="H19" s="31" t="s">
        <v>45</v>
      </c>
      <c r="I19" s="34">
        <v>1</v>
      </c>
      <c r="J19" s="34">
        <v>5</v>
      </c>
      <c r="K19" s="45">
        <v>55636</v>
      </c>
      <c r="L19" s="45">
        <v>1842</v>
      </c>
      <c r="M19" s="36" t="e">
        <f t="shared" si="0"/>
        <v>#DIV/0!</v>
      </c>
      <c r="N19" s="35"/>
      <c r="O19" s="35">
        <v>72681</v>
      </c>
      <c r="P19" s="35">
        <v>2567</v>
      </c>
      <c r="Q19" s="37"/>
      <c r="R19" s="35">
        <f t="shared" si="1"/>
        <v>72681</v>
      </c>
      <c r="S19" s="38"/>
      <c r="T19" s="39">
        <f t="shared" si="2"/>
        <v>2567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 t="s">
        <v>34</v>
      </c>
      <c r="F20" s="31" t="s">
        <v>77</v>
      </c>
      <c r="G20" s="31" t="s">
        <v>44</v>
      </c>
      <c r="H20" s="31" t="s">
        <v>61</v>
      </c>
      <c r="I20" s="34">
        <v>1</v>
      </c>
      <c r="J20" s="34">
        <v>6</v>
      </c>
      <c r="K20" s="45">
        <v>55090</v>
      </c>
      <c r="L20" s="45">
        <v>1848</v>
      </c>
      <c r="M20" s="36" t="e">
        <f t="shared" si="0"/>
        <v>#DIV/0!</v>
      </c>
      <c r="N20" s="35"/>
      <c r="O20" s="35">
        <v>69125</v>
      </c>
      <c r="P20" s="35">
        <v>2443</v>
      </c>
      <c r="Q20" s="37"/>
      <c r="R20" s="35">
        <f t="shared" si="1"/>
        <v>69125</v>
      </c>
      <c r="S20" s="38"/>
      <c r="T20" s="39">
        <f t="shared" si="2"/>
        <v>2443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10</v>
      </c>
      <c r="F21" s="31" t="s">
        <v>71</v>
      </c>
      <c r="G21" s="31" t="s">
        <v>44</v>
      </c>
      <c r="H21" s="31" t="s">
        <v>37</v>
      </c>
      <c r="I21" s="34">
        <v>2</v>
      </c>
      <c r="J21" s="34">
        <v>10</v>
      </c>
      <c r="K21" s="45">
        <v>54838</v>
      </c>
      <c r="L21" s="45">
        <v>2237</v>
      </c>
      <c r="M21" s="36">
        <f t="shared" si="0"/>
        <v>-0.3496011710297424</v>
      </c>
      <c r="N21" s="35">
        <v>94276</v>
      </c>
      <c r="O21" s="35">
        <v>61317</v>
      </c>
      <c r="P21" s="35">
        <v>2523</v>
      </c>
      <c r="Q21" s="37">
        <v>94276</v>
      </c>
      <c r="R21" s="35">
        <f t="shared" si="1"/>
        <v>155593</v>
      </c>
      <c r="S21" s="38">
        <v>3840</v>
      </c>
      <c r="T21" s="39">
        <f t="shared" si="2"/>
        <v>6363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 t="s">
        <v>34</v>
      </c>
      <c r="F22" s="31" t="s">
        <v>78</v>
      </c>
      <c r="G22" s="44" t="s">
        <v>58</v>
      </c>
      <c r="H22" s="31" t="s">
        <v>51</v>
      </c>
      <c r="I22" s="34">
        <v>1</v>
      </c>
      <c r="J22" s="34">
        <v>6</v>
      </c>
      <c r="K22" s="45">
        <v>33280</v>
      </c>
      <c r="L22" s="45">
        <v>1139</v>
      </c>
      <c r="M22" s="36" t="e">
        <f t="shared" si="0"/>
        <v>#DIV/0!</v>
      </c>
      <c r="N22" s="35"/>
      <c r="O22" s="35">
        <v>43309</v>
      </c>
      <c r="P22" s="35">
        <v>1577</v>
      </c>
      <c r="Q22" s="37"/>
      <c r="R22" s="35">
        <f t="shared" si="1"/>
        <v>43309</v>
      </c>
      <c r="S22" s="38"/>
      <c r="T22" s="39">
        <f t="shared" si="2"/>
        <v>1577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11</v>
      </c>
      <c r="F23" s="31" t="s">
        <v>72</v>
      </c>
      <c r="G23" s="44" t="s">
        <v>44</v>
      </c>
      <c r="H23" s="31" t="s">
        <v>37</v>
      </c>
      <c r="I23" s="34">
        <v>2</v>
      </c>
      <c r="J23" s="34">
        <v>11</v>
      </c>
      <c r="K23" s="45">
        <v>17669</v>
      </c>
      <c r="L23" s="45">
        <v>577</v>
      </c>
      <c r="M23" s="36">
        <f t="shared" si="0"/>
        <v>-0.7057723618601811</v>
      </c>
      <c r="N23" s="35">
        <v>78616</v>
      </c>
      <c r="O23" s="35">
        <v>23131</v>
      </c>
      <c r="P23" s="35">
        <v>806</v>
      </c>
      <c r="Q23" s="37">
        <v>78616</v>
      </c>
      <c r="R23" s="35">
        <f t="shared" si="1"/>
        <v>101747</v>
      </c>
      <c r="S23" s="38">
        <v>2817</v>
      </c>
      <c r="T23" s="39">
        <f t="shared" si="2"/>
        <v>3623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13</v>
      </c>
      <c r="F24" s="31" t="s">
        <v>66</v>
      </c>
      <c r="G24" s="44" t="s">
        <v>44</v>
      </c>
      <c r="H24" s="31" t="s">
        <v>45</v>
      </c>
      <c r="I24" s="34">
        <v>3</v>
      </c>
      <c r="J24" s="34">
        <v>5</v>
      </c>
      <c r="K24" s="45">
        <v>16719</v>
      </c>
      <c r="L24" s="45">
        <v>581</v>
      </c>
      <c r="M24" s="36">
        <f t="shared" si="0"/>
        <v>-0.5649793388429751</v>
      </c>
      <c r="N24" s="35">
        <v>48400</v>
      </c>
      <c r="O24" s="35">
        <v>21055</v>
      </c>
      <c r="P24" s="35">
        <v>769</v>
      </c>
      <c r="Q24" s="37">
        <v>108752</v>
      </c>
      <c r="R24" s="35">
        <f t="shared" si="1"/>
        <v>129807</v>
      </c>
      <c r="S24" s="38">
        <v>4035</v>
      </c>
      <c r="T24" s="39">
        <f t="shared" si="2"/>
        <v>4804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9</v>
      </c>
      <c r="F25" s="31" t="s">
        <v>46</v>
      </c>
      <c r="G25" s="44" t="s">
        <v>36</v>
      </c>
      <c r="H25" s="31" t="s">
        <v>37</v>
      </c>
      <c r="I25" s="34">
        <v>6</v>
      </c>
      <c r="J25" s="34">
        <v>4</v>
      </c>
      <c r="K25" s="35">
        <v>17308</v>
      </c>
      <c r="L25" s="35">
        <v>645</v>
      </c>
      <c r="M25" s="36">
        <f t="shared" si="0"/>
        <v>-0.7847804050559589</v>
      </c>
      <c r="N25" s="35">
        <v>96678</v>
      </c>
      <c r="O25" s="35">
        <v>20807</v>
      </c>
      <c r="P25" s="35">
        <v>786</v>
      </c>
      <c r="Q25" s="37">
        <v>1148478</v>
      </c>
      <c r="R25" s="35">
        <f t="shared" si="1"/>
        <v>1169285</v>
      </c>
      <c r="S25" s="38">
        <v>42220</v>
      </c>
      <c r="T25" s="39">
        <f t="shared" si="2"/>
        <v>43006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17</v>
      </c>
      <c r="F26" s="31" t="s">
        <v>57</v>
      </c>
      <c r="G26" s="44" t="s">
        <v>58</v>
      </c>
      <c r="H26" s="31" t="s">
        <v>51</v>
      </c>
      <c r="I26" s="34">
        <v>5</v>
      </c>
      <c r="J26" s="34">
        <v>7</v>
      </c>
      <c r="K26" s="35">
        <v>13506</v>
      </c>
      <c r="L26" s="35">
        <v>454</v>
      </c>
      <c r="M26" s="36">
        <f t="shared" si="0"/>
        <v>-0.24440762220381107</v>
      </c>
      <c r="N26" s="35">
        <v>25347</v>
      </c>
      <c r="O26" s="35">
        <v>19152</v>
      </c>
      <c r="P26" s="35">
        <v>684</v>
      </c>
      <c r="Q26" s="37">
        <v>124665</v>
      </c>
      <c r="R26" s="35">
        <f t="shared" si="1"/>
        <v>143817</v>
      </c>
      <c r="S26" s="38">
        <v>4387</v>
      </c>
      <c r="T26" s="39">
        <f t="shared" si="2"/>
        <v>5071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12</v>
      </c>
      <c r="F27" s="31" t="s">
        <v>47</v>
      </c>
      <c r="G27" s="44" t="s">
        <v>44</v>
      </c>
      <c r="H27" s="31" t="s">
        <v>37</v>
      </c>
      <c r="I27" s="34">
        <v>9</v>
      </c>
      <c r="J27" s="34">
        <v>5</v>
      </c>
      <c r="K27" s="35">
        <v>16635</v>
      </c>
      <c r="L27" s="35">
        <v>769</v>
      </c>
      <c r="M27" s="36">
        <f t="shared" si="0"/>
        <v>-0.684383100719301</v>
      </c>
      <c r="N27" s="35">
        <v>58251</v>
      </c>
      <c r="O27" s="35">
        <v>18385</v>
      </c>
      <c r="P27" s="35">
        <v>840</v>
      </c>
      <c r="Q27" s="37">
        <v>3553482</v>
      </c>
      <c r="R27" s="35">
        <f t="shared" si="1"/>
        <v>3571867</v>
      </c>
      <c r="S27" s="38">
        <v>123854</v>
      </c>
      <c r="T27" s="39">
        <f t="shared" si="2"/>
        <v>124694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14</v>
      </c>
      <c r="F28" s="31" t="s">
        <v>56</v>
      </c>
      <c r="G28" s="44" t="s">
        <v>44</v>
      </c>
      <c r="H28" s="31" t="s">
        <v>37</v>
      </c>
      <c r="I28" s="34">
        <v>13</v>
      </c>
      <c r="J28" s="34">
        <v>5</v>
      </c>
      <c r="K28" s="35">
        <v>16010</v>
      </c>
      <c r="L28" s="35">
        <v>489</v>
      </c>
      <c r="M28" s="36">
        <f t="shared" si="0"/>
        <v>-0.39188231721718003</v>
      </c>
      <c r="N28" s="35">
        <v>29639</v>
      </c>
      <c r="O28" s="35">
        <v>18024</v>
      </c>
      <c r="P28" s="35">
        <v>545</v>
      </c>
      <c r="Q28" s="37">
        <v>1625801.5</v>
      </c>
      <c r="R28" s="35">
        <f t="shared" si="1"/>
        <v>1643825.5</v>
      </c>
      <c r="S28" s="38">
        <v>46968</v>
      </c>
      <c r="T28" s="39">
        <f t="shared" si="2"/>
        <v>47513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16</v>
      </c>
      <c r="F29" s="31" t="s">
        <v>48</v>
      </c>
      <c r="G29" s="44" t="s">
        <v>44</v>
      </c>
      <c r="H29" s="31" t="s">
        <v>45</v>
      </c>
      <c r="I29" s="34">
        <v>10</v>
      </c>
      <c r="J29" s="34">
        <v>3</v>
      </c>
      <c r="K29" s="35">
        <v>14515</v>
      </c>
      <c r="L29" s="35">
        <v>300</v>
      </c>
      <c r="M29" s="36">
        <f t="shared" si="0"/>
        <v>-0.33041601255886965</v>
      </c>
      <c r="N29" s="35">
        <v>25480</v>
      </c>
      <c r="O29" s="35">
        <v>17061</v>
      </c>
      <c r="P29" s="35">
        <v>363</v>
      </c>
      <c r="Q29" s="37">
        <v>1815741</v>
      </c>
      <c r="R29" s="35">
        <f t="shared" si="1"/>
        <v>1832802</v>
      </c>
      <c r="S29" s="38">
        <v>48686</v>
      </c>
      <c r="T29" s="39">
        <f t="shared" si="2"/>
        <v>49049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15</v>
      </c>
      <c r="F30" s="31" t="s">
        <v>73</v>
      </c>
      <c r="G30" s="44" t="s">
        <v>44</v>
      </c>
      <c r="H30" s="31" t="s">
        <v>45</v>
      </c>
      <c r="I30" s="34">
        <v>2</v>
      </c>
      <c r="J30" s="34">
        <v>6</v>
      </c>
      <c r="K30" s="45">
        <v>11985</v>
      </c>
      <c r="L30" s="45">
        <v>401</v>
      </c>
      <c r="M30" s="36">
        <f t="shared" si="0"/>
        <v>-0.4453042560675343</v>
      </c>
      <c r="N30" s="35">
        <v>28430</v>
      </c>
      <c r="O30" s="35">
        <v>15770</v>
      </c>
      <c r="P30" s="35">
        <v>569</v>
      </c>
      <c r="Q30" s="37">
        <v>28430</v>
      </c>
      <c r="R30" s="35">
        <f t="shared" si="1"/>
        <v>44200</v>
      </c>
      <c r="S30" s="38">
        <v>1076</v>
      </c>
      <c r="T30" s="39">
        <f t="shared" si="2"/>
        <v>1645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18</v>
      </c>
      <c r="F31" s="31" t="s">
        <v>49</v>
      </c>
      <c r="G31" s="44" t="s">
        <v>50</v>
      </c>
      <c r="H31" s="31" t="s">
        <v>51</v>
      </c>
      <c r="I31" s="34">
        <v>8</v>
      </c>
      <c r="J31" s="34">
        <v>13</v>
      </c>
      <c r="K31" s="35">
        <v>13263</v>
      </c>
      <c r="L31" s="35">
        <v>510</v>
      </c>
      <c r="M31" s="36">
        <f t="shared" si="0"/>
        <v>-0.39592386580914307</v>
      </c>
      <c r="N31" s="35">
        <v>23012</v>
      </c>
      <c r="O31" s="35">
        <v>13901</v>
      </c>
      <c r="P31" s="35">
        <v>530</v>
      </c>
      <c r="Q31" s="37">
        <v>869940</v>
      </c>
      <c r="R31" s="35">
        <f t="shared" si="1"/>
        <v>883841</v>
      </c>
      <c r="S31" s="38">
        <v>32108</v>
      </c>
      <c r="T31" s="39">
        <f t="shared" si="2"/>
        <v>32638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19</v>
      </c>
      <c r="F32" s="31" t="s">
        <v>54</v>
      </c>
      <c r="G32" s="44" t="s">
        <v>55</v>
      </c>
      <c r="H32" s="31" t="s">
        <v>51</v>
      </c>
      <c r="I32" s="34">
        <v>15</v>
      </c>
      <c r="J32" s="34">
        <v>7</v>
      </c>
      <c r="K32" s="35">
        <v>10609</v>
      </c>
      <c r="L32" s="35">
        <v>511</v>
      </c>
      <c r="M32" s="36">
        <f t="shared" si="0"/>
        <v>-0.4523511442736241</v>
      </c>
      <c r="N32" s="35">
        <v>19969</v>
      </c>
      <c r="O32" s="35">
        <v>10936</v>
      </c>
      <c r="P32" s="35">
        <v>523</v>
      </c>
      <c r="Q32" s="37">
        <v>1641864</v>
      </c>
      <c r="R32" s="35">
        <f t="shared" si="1"/>
        <v>1652800</v>
      </c>
      <c r="S32" s="38">
        <v>75597</v>
      </c>
      <c r="T32" s="39">
        <f t="shared" si="2"/>
        <v>76120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 t="s">
        <v>34</v>
      </c>
      <c r="F33" s="31" t="s">
        <v>79</v>
      </c>
      <c r="G33" s="44" t="s">
        <v>44</v>
      </c>
      <c r="H33" s="31" t="s">
        <v>61</v>
      </c>
      <c r="I33" s="34">
        <v>1</v>
      </c>
      <c r="J33" s="34">
        <v>3</v>
      </c>
      <c r="K33" s="45">
        <v>6961</v>
      </c>
      <c r="L33" s="45">
        <v>321</v>
      </c>
      <c r="M33" s="36" t="e">
        <f t="shared" si="0"/>
        <v>#DIV/0!</v>
      </c>
      <c r="N33" s="35"/>
      <c r="O33" s="35">
        <v>9568</v>
      </c>
      <c r="P33" s="35">
        <v>456</v>
      </c>
      <c r="Q33" s="37"/>
      <c r="R33" s="35">
        <f t="shared" si="1"/>
        <v>9568</v>
      </c>
      <c r="S33" s="38"/>
      <c r="T33" s="39">
        <f t="shared" si="2"/>
        <v>456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32" customFormat="1" ht="12.75">
      <c r="D34" s="33">
        <v>25</v>
      </c>
      <c r="E34" s="33">
        <v>20</v>
      </c>
      <c r="F34" s="31" t="s">
        <v>59</v>
      </c>
      <c r="G34" s="44" t="s">
        <v>50</v>
      </c>
      <c r="H34" s="31" t="s">
        <v>51</v>
      </c>
      <c r="I34" s="34">
        <v>6</v>
      </c>
      <c r="J34" s="34">
        <v>5</v>
      </c>
      <c r="K34" s="35">
        <v>6236</v>
      </c>
      <c r="L34" s="35">
        <v>216</v>
      </c>
      <c r="M34" s="36">
        <f t="shared" si="0"/>
        <v>-0.45274908577660866</v>
      </c>
      <c r="N34" s="35">
        <v>15587</v>
      </c>
      <c r="O34" s="35">
        <v>8530</v>
      </c>
      <c r="P34" s="35">
        <v>315</v>
      </c>
      <c r="Q34" s="37">
        <v>173867</v>
      </c>
      <c r="R34" s="35">
        <f t="shared" si="1"/>
        <v>182397</v>
      </c>
      <c r="S34" s="38">
        <v>6222</v>
      </c>
      <c r="T34" s="39">
        <f t="shared" si="2"/>
        <v>6537</v>
      </c>
      <c r="U34" s="22"/>
      <c r="V34" s="40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32" customFormat="1" ht="12.75">
      <c r="D35" s="33">
        <v>26</v>
      </c>
      <c r="E35" s="33">
        <v>21</v>
      </c>
      <c r="F35" s="31" t="s">
        <v>60</v>
      </c>
      <c r="G35" s="44" t="s">
        <v>44</v>
      </c>
      <c r="H35" s="31" t="s">
        <v>45</v>
      </c>
      <c r="I35" s="34">
        <v>7</v>
      </c>
      <c r="J35" s="34">
        <v>1</v>
      </c>
      <c r="K35" s="35">
        <v>5710</v>
      </c>
      <c r="L35" s="35">
        <v>163</v>
      </c>
      <c r="M35" s="36">
        <f t="shared" si="0"/>
        <v>-0.0751576292559899</v>
      </c>
      <c r="N35" s="35">
        <v>7930</v>
      </c>
      <c r="O35" s="35">
        <v>7334</v>
      </c>
      <c r="P35" s="35">
        <v>268</v>
      </c>
      <c r="Q35" s="37">
        <v>149116</v>
      </c>
      <c r="R35" s="35">
        <f t="shared" si="1"/>
        <v>156450</v>
      </c>
      <c r="S35" s="38">
        <v>5367</v>
      </c>
      <c r="T35" s="39">
        <f t="shared" si="2"/>
        <v>5635</v>
      </c>
      <c r="U35" s="22"/>
      <c r="V35" s="40"/>
      <c r="W35" s="41"/>
      <c r="X35" s="42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6"/>
      <c r="E36" s="47"/>
      <c r="F36" s="47"/>
      <c r="G36" s="47"/>
      <c r="H36" s="47"/>
      <c r="I36" s="47"/>
      <c r="J36" s="47"/>
      <c r="K36" s="48">
        <f>SUM(K10:K35)</f>
        <v>2007411</v>
      </c>
      <c r="L36" s="48">
        <f>SUM(L10:L35)</f>
        <v>67641</v>
      </c>
      <c r="M36" s="49">
        <f t="shared" si="0"/>
        <v>-0.33485269324092115</v>
      </c>
      <c r="N36" s="48">
        <f>SUM(N10:N32)</f>
        <v>3827489</v>
      </c>
      <c r="O36" s="48">
        <f aca="true" t="shared" si="3" ref="O36:T36">SUM(O10:O35)</f>
        <v>2545844</v>
      </c>
      <c r="P36" s="48">
        <f t="shared" si="3"/>
        <v>89260</v>
      </c>
      <c r="Q36" s="48">
        <f t="shared" si="3"/>
        <v>23024568.36</v>
      </c>
      <c r="R36" s="48">
        <f t="shared" si="3"/>
        <v>25570412.36</v>
      </c>
      <c r="S36" s="48">
        <f t="shared" si="3"/>
        <v>788218</v>
      </c>
      <c r="T36" s="48">
        <f t="shared" si="3"/>
        <v>877478</v>
      </c>
      <c r="U36" s="50"/>
      <c r="V36" s="51"/>
    </row>
    <row r="39" spans="15:16" ht="12.75">
      <c r="O39" s="52"/>
      <c r="P39" s="53"/>
    </row>
    <row r="40" ht="12.75">
      <c r="F40" s="54"/>
    </row>
    <row r="42" spans="16:256" s="1" customFormat="1" ht="12.75">
      <c r="P42" s="51"/>
      <c r="Q42" s="51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2012-03-15T12:23:13Z</cp:lastPrinted>
  <dcterms:created xsi:type="dcterms:W3CDTF">2012-01-05T09:57:27Z</dcterms:created>
  <dcterms:modified xsi:type="dcterms:W3CDTF">2012-03-15T12:28:05Z</dcterms:modified>
  <cp:category/>
  <cp:version/>
  <cp:contentType/>
  <cp:contentStatus/>
</cp:coreProperties>
</file>