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6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<sst xmlns="http://schemas.openxmlformats.org/spreadsheetml/2006/main" count="64" uniqueCount="38">
  <si>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</si>
  <si>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</si>
  <si>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</si>
  <si>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</si>
  <si>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</si>
  <si>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</si>
  <si>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</si>
  <si>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</si>
  <si>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</si>
  <si>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</si>
  <si>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</si>
  <si>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</si>
  <si>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</si>
  <si>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</si>
  <si>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</si>
  <si>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</si>
  <si>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</si>
  <si>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</si>
  <si>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</si>
  <si>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</si>
  <si>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</si>
  <si>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Lego Movie</t>
  </si>
  <si>
    <t>InterCom</t>
  </si>
  <si>
    <t>n/a</t>
  </si>
  <si>
    <t>RoboCop</t>
  </si>
  <si>
    <t>Forum Hungary</t>
  </si>
  <si>
    <t>The Wolf of Wall Street</t>
  </si>
  <si>
    <t>Pro Video</t>
  </si>
  <si>
    <t>The Nut Job</t>
  </si>
  <si>
    <t>The Legend of Hercules</t>
  </si>
  <si>
    <t>American Hustle</t>
  </si>
  <si>
    <t>Lone Survivor</t>
  </si>
  <si>
    <t>Cinetel</t>
  </si>
  <si>
    <t>I, Frankenstein</t>
  </si>
  <si>
    <t>A Company</t>
  </si>
  <si>
    <t>Frozen</t>
  </si>
  <si>
    <t>32+47+1</t>
  </si>
  <si>
    <t>Her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</si>
</sst>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6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3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vertical="center"/>
      <protection locked="0"/>
    </xf>
    <xf numFmtId="197" fontId="14" fillId="34" borderId="26" xfId="60" applyNumberFormat="1" applyFont="1" applyFill="1" applyBorder="1" applyAlignment="1" applyProtection="1">
      <alignment horizontal="center" vertical="center"/>
      <protection locked="0"/>
    </xf>
    <xf numFmtId="3" fontId="14" fillId="34" borderId="26" xfId="60" applyNumberFormat="1" applyFont="1" applyFill="1" applyBorder="1" applyAlignment="1" applyProtection="1">
      <alignment horizontal="left" vertical="center"/>
      <protection locked="0"/>
    </xf>
    <xf numFmtId="3" fontId="14" fillId="34" borderId="26" xfId="60" applyNumberFormat="1" applyFont="1" applyFill="1" applyBorder="1" applyAlignment="1" applyProtection="1">
      <alignment horizontal="center" vertical="center"/>
      <protection locked="0"/>
    </xf>
    <xf numFmtId="198" fontId="14" fillId="0" borderId="26" xfId="42" applyNumberFormat="1" applyFont="1" applyBorder="1" applyAlignment="1">
      <alignment/>
    </xf>
    <xf numFmtId="198" fontId="14" fillId="0" borderId="26" xfId="42" applyNumberFormat="1" applyFont="1" applyFill="1" applyBorder="1" applyAlignment="1">
      <alignment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4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4" applyNumberFormat="1" applyFont="1" applyFill="1" applyBorder="1" applyAlignment="1" applyProtection="1">
      <alignment horizontal="right"/>
      <protection/>
    </xf>
    <xf numFmtId="198" fontId="15" fillId="0" borderId="26" xfId="42" applyNumberFormat="1" applyFont="1" applyBorder="1" applyAlignment="1">
      <alignment/>
    </xf>
    <xf numFmtId="198" fontId="15" fillId="0" borderId="26" xfId="42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/>
    </xf>
    <xf numFmtId="3" fontId="14" fillId="34" borderId="26" xfId="47" applyNumberFormat="1" applyFont="1" applyFill="1" applyBorder="1" applyAlignment="1">
      <alignment horizontal="right"/>
    </xf>
    <xf numFmtId="3" fontId="15" fillId="34" borderId="26" xfId="59" applyNumberFormat="1" applyFont="1" applyFill="1" applyBorder="1">
      <alignment/>
      <protection/>
    </xf>
    <xf numFmtId="198" fontId="14" fillId="0" borderId="26" xfId="48" applyNumberFormat="1" applyFont="1" applyBorder="1" applyAlignment="1">
      <alignment/>
    </xf>
    <xf numFmtId="198" fontId="14" fillId="0" borderId="26" xfId="48" applyNumberFormat="1" applyFont="1" applyFill="1" applyBorder="1" applyAlignment="1">
      <alignment/>
    </xf>
    <xf numFmtId="198" fontId="15" fillId="0" borderId="26" xfId="48" applyNumberFormat="1" applyFont="1" applyBorder="1" applyAlignment="1">
      <alignment/>
    </xf>
    <xf numFmtId="198" fontId="15" fillId="0" borderId="26" xfId="48" applyNumberFormat="1" applyFont="1" applyFill="1" applyBorder="1" applyAlignment="1">
      <alignment/>
    </xf>
    <xf numFmtId="198" fontId="14" fillId="34" borderId="26" xfId="48" applyNumberFormat="1" applyFont="1" applyFill="1" applyBorder="1" applyAlignment="1">
      <alignment/>
    </xf>
    <xf numFmtId="3" fontId="14" fillId="34" borderId="26" xfId="43" applyNumberFormat="1" applyFont="1" applyFill="1" applyBorder="1" applyAlignment="1" applyProtection="1">
      <alignment/>
      <protection/>
    </xf>
    <xf numFmtId="198" fontId="15" fillId="34" borderId="26" xfId="48" applyNumberFormat="1" applyFont="1" applyFill="1" applyBorder="1" applyAlignment="1">
      <alignment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9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ál 2" xfId="59"/>
    <cellStyle name="Normál 21" xfId="60"/>
    <cellStyle name="Note" xfId="61"/>
    <cellStyle name="Output" xfId="62"/>
    <cellStyle name="Percent" xfId="63"/>
    <cellStyle name="Százalék 20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1258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69695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6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6-9 FEBRUARY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W4" sqref="W4:X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6.14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0" t="s">
        <v>0</v>
      </c>
      <c r="D2" s="82" t="s">
        <v>1</v>
      </c>
      <c r="E2" s="82" t="s">
        <v>2</v>
      </c>
      <c r="F2" s="86" t="s">
        <v>3</v>
      </c>
      <c r="G2" s="86" t="s">
        <v>4</v>
      </c>
      <c r="H2" s="86" t="s">
        <v>5</v>
      </c>
      <c r="I2" s="85" t="s">
        <v>18</v>
      </c>
      <c r="J2" s="85"/>
      <c r="K2" s="85" t="s">
        <v>6</v>
      </c>
      <c r="L2" s="85"/>
      <c r="M2" s="85" t="s">
        <v>7</v>
      </c>
      <c r="N2" s="85"/>
      <c r="O2" s="85" t="s">
        <v>8</v>
      </c>
      <c r="P2" s="85"/>
      <c r="Q2" s="85" t="s">
        <v>9</v>
      </c>
      <c r="R2" s="85"/>
      <c r="S2" s="85"/>
      <c r="T2" s="85"/>
      <c r="U2" s="85" t="s">
        <v>10</v>
      </c>
      <c r="V2" s="85"/>
      <c r="W2" s="85" t="s">
        <v>11</v>
      </c>
      <c r="X2" s="85"/>
      <c r="Y2" s="90"/>
    </row>
    <row r="3" spans="1:25" ht="30" customHeight="1">
      <c r="A3" s="13"/>
      <c r="B3" s="14"/>
      <c r="C3" s="81"/>
      <c r="D3" s="83"/>
      <c r="E3" s="84"/>
      <c r="F3" s="87"/>
      <c r="G3" s="87"/>
      <c r="H3" s="8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41676</v>
      </c>
      <c r="E4" s="57" t="s">
        <v>22</v>
      </c>
      <c r="F4" s="58">
        <v>46</v>
      </c>
      <c r="G4" s="58" t="s">
        <v>23</v>
      </c>
      <c r="H4" s="58">
        <v>1</v>
      </c>
      <c r="I4" s="59">
        <v>2432239</v>
      </c>
      <c r="J4" s="60">
        <v>1782</v>
      </c>
      <c r="K4" s="60">
        <v>4795489</v>
      </c>
      <c r="L4" s="60">
        <v>3530</v>
      </c>
      <c r="M4" s="60">
        <v>22732355</v>
      </c>
      <c r="N4" s="60">
        <v>17168</v>
      </c>
      <c r="O4" s="60">
        <v>20015525</v>
      </c>
      <c r="P4" s="60">
        <v>15294</v>
      </c>
      <c r="Q4" s="61">
        <f aca="true" t="shared" si="0" ref="Q4:R9">+I4+K4+M4+O4</f>
        <v>49975608</v>
      </c>
      <c r="R4" s="61">
        <f t="shared" si="0"/>
        <v>37774</v>
      </c>
      <c r="S4" s="62" t="e">
        <f aca="true" t="shared" si="1" ref="S4:S13">IF(Q4&lt;&gt;0,R4/G4,"")</f>
        <v>#VALUE!</v>
      </c>
      <c r="T4" s="62">
        <f aca="true" t="shared" si="2" ref="T4:T13">IF(Q4&lt;&gt;0,Q4/R4,"")</f>
        <v>1323.0160427807486</v>
      </c>
      <c r="U4" s="63">
        <v>0</v>
      </c>
      <c r="V4" s="64">
        <f aca="true" t="shared" si="3" ref="V4:V13">IF(U4&lt;&gt;0,-(U4-Q4)/U4,"")</f>
      </c>
      <c r="W4" s="65">
        <v>49975608</v>
      </c>
      <c r="X4" s="66">
        <v>37774</v>
      </c>
      <c r="Y4" s="62">
        <f aca="true" t="shared" si="4" ref="Y4:Y13">W4/X4</f>
        <v>1323.0160427807486</v>
      </c>
    </row>
    <row r="5" spans="1:25" ht="30" customHeight="1">
      <c r="A5" s="40">
        <v>2</v>
      </c>
      <c r="B5" s="41"/>
      <c r="C5" s="55" t="s">
        <v>24</v>
      </c>
      <c r="D5" s="56">
        <v>41676</v>
      </c>
      <c r="E5" s="57" t="s">
        <v>25</v>
      </c>
      <c r="F5" s="58">
        <v>47</v>
      </c>
      <c r="G5" s="58" t="s">
        <v>23</v>
      </c>
      <c r="H5" s="58">
        <v>1</v>
      </c>
      <c r="I5" s="67">
        <v>4048762</v>
      </c>
      <c r="J5" s="67">
        <v>2865</v>
      </c>
      <c r="K5" s="67">
        <v>5818758</v>
      </c>
      <c r="L5" s="67">
        <v>4077</v>
      </c>
      <c r="M5" s="67">
        <v>12707841</v>
      </c>
      <c r="N5" s="67">
        <v>8782</v>
      </c>
      <c r="O5" s="67">
        <v>8680775</v>
      </c>
      <c r="P5" s="67">
        <v>5906</v>
      </c>
      <c r="Q5" s="61">
        <f t="shared" si="0"/>
        <v>31256136</v>
      </c>
      <c r="R5" s="61">
        <f t="shared" si="0"/>
        <v>21630</v>
      </c>
      <c r="S5" s="62" t="e">
        <f t="shared" si="1"/>
        <v>#VALUE!</v>
      </c>
      <c r="T5" s="62">
        <f t="shared" si="2"/>
        <v>1445.0363384188627</v>
      </c>
      <c r="U5" s="63">
        <v>0</v>
      </c>
      <c r="V5" s="64">
        <f t="shared" si="3"/>
      </c>
      <c r="W5" s="48">
        <v>31256136</v>
      </c>
      <c r="X5" s="48">
        <v>21630</v>
      </c>
      <c r="Y5" s="62">
        <f t="shared" si="4"/>
        <v>1445.0363384188627</v>
      </c>
    </row>
    <row r="6" spans="1:25" ht="30" customHeight="1">
      <c r="A6" s="40">
        <v>3</v>
      </c>
      <c r="B6" s="41"/>
      <c r="C6" s="55" t="s">
        <v>26</v>
      </c>
      <c r="D6" s="56">
        <v>41634</v>
      </c>
      <c r="E6" s="57" t="s">
        <v>27</v>
      </c>
      <c r="F6" s="58">
        <v>36</v>
      </c>
      <c r="G6" s="58" t="s">
        <v>23</v>
      </c>
      <c r="H6" s="58">
        <v>7</v>
      </c>
      <c r="I6" s="68">
        <v>2228404</v>
      </c>
      <c r="J6" s="68">
        <v>1691</v>
      </c>
      <c r="K6" s="68">
        <v>4587265</v>
      </c>
      <c r="L6" s="68">
        <v>3418</v>
      </c>
      <c r="M6" s="68">
        <v>10276767</v>
      </c>
      <c r="N6" s="68">
        <v>7402</v>
      </c>
      <c r="O6" s="68">
        <v>6095075</v>
      </c>
      <c r="P6" s="68">
        <v>4365</v>
      </c>
      <c r="Q6" s="61">
        <f t="shared" si="0"/>
        <v>23187511</v>
      </c>
      <c r="R6" s="61">
        <f t="shared" si="0"/>
        <v>16876</v>
      </c>
      <c r="S6" s="62" t="e">
        <f t="shared" si="1"/>
        <v>#VALUE!</v>
      </c>
      <c r="T6" s="62">
        <f t="shared" si="2"/>
        <v>1373.9933041004977</v>
      </c>
      <c r="U6" s="63">
        <v>28523599</v>
      </c>
      <c r="V6" s="64">
        <f t="shared" si="3"/>
        <v>-0.18707625219384133</v>
      </c>
      <c r="W6" s="69">
        <v>493890657</v>
      </c>
      <c r="X6" s="69">
        <v>366733</v>
      </c>
      <c r="Y6" s="62">
        <f t="shared" si="4"/>
        <v>1346.7308832311246</v>
      </c>
    </row>
    <row r="7" spans="1:25" ht="30" customHeight="1">
      <c r="A7" s="40">
        <v>4</v>
      </c>
      <c r="B7" s="41"/>
      <c r="C7" s="55" t="s">
        <v>28</v>
      </c>
      <c r="D7" s="56">
        <v>41662</v>
      </c>
      <c r="E7" s="57" t="s">
        <v>27</v>
      </c>
      <c r="F7" s="58">
        <v>35</v>
      </c>
      <c r="G7" s="58" t="s">
        <v>23</v>
      </c>
      <c r="H7" s="58">
        <v>3</v>
      </c>
      <c r="I7" s="68">
        <v>921020</v>
      </c>
      <c r="J7" s="68">
        <v>701</v>
      </c>
      <c r="K7" s="68">
        <v>1966675</v>
      </c>
      <c r="L7" s="68">
        <v>1570</v>
      </c>
      <c r="M7" s="68">
        <v>10925260</v>
      </c>
      <c r="N7" s="68">
        <v>8097</v>
      </c>
      <c r="O7" s="68">
        <v>8906172</v>
      </c>
      <c r="P7" s="68">
        <v>6651</v>
      </c>
      <c r="Q7" s="61">
        <f t="shared" si="0"/>
        <v>22719127</v>
      </c>
      <c r="R7" s="61">
        <f t="shared" si="0"/>
        <v>17019</v>
      </c>
      <c r="S7" s="62" t="e">
        <f t="shared" si="1"/>
        <v>#VALUE!</v>
      </c>
      <c r="T7" s="62">
        <f t="shared" si="2"/>
        <v>1334.9272577707268</v>
      </c>
      <c r="U7" s="63">
        <v>26354500</v>
      </c>
      <c r="V7" s="64">
        <f t="shared" si="3"/>
        <v>-0.13794126240300517</v>
      </c>
      <c r="W7" s="69">
        <v>86493924</v>
      </c>
      <c r="X7" s="69">
        <v>65003</v>
      </c>
      <c r="Y7" s="62">
        <f t="shared" si="4"/>
        <v>1330.614340876575</v>
      </c>
    </row>
    <row r="8" spans="1:25" ht="30" customHeight="1">
      <c r="A8" s="40">
        <v>5</v>
      </c>
      <c r="B8" s="41"/>
      <c r="C8" s="55" t="s">
        <v>29</v>
      </c>
      <c r="D8" s="56">
        <v>41304</v>
      </c>
      <c r="E8" s="57" t="s">
        <v>27</v>
      </c>
      <c r="F8" s="58">
        <v>35</v>
      </c>
      <c r="G8" s="58" t="s">
        <v>23</v>
      </c>
      <c r="H8" s="58">
        <v>2</v>
      </c>
      <c r="I8" s="68">
        <v>1579877</v>
      </c>
      <c r="J8" s="68">
        <v>1063</v>
      </c>
      <c r="K8" s="68">
        <v>2859235</v>
      </c>
      <c r="L8" s="68">
        <v>1950</v>
      </c>
      <c r="M8" s="68">
        <v>7642493</v>
      </c>
      <c r="N8" s="68">
        <v>5159</v>
      </c>
      <c r="O8" s="68">
        <v>4860220</v>
      </c>
      <c r="P8" s="68">
        <v>3252</v>
      </c>
      <c r="Q8" s="61">
        <f t="shared" si="0"/>
        <v>16941825</v>
      </c>
      <c r="R8" s="61">
        <f t="shared" si="0"/>
        <v>11424</v>
      </c>
      <c r="S8" s="62" t="e">
        <f t="shared" si="1"/>
        <v>#VALUE!</v>
      </c>
      <c r="T8" s="62">
        <f t="shared" si="2"/>
        <v>1483.0028886554621</v>
      </c>
      <c r="U8" s="63">
        <v>26004306</v>
      </c>
      <c r="V8" s="64">
        <f t="shared" si="3"/>
        <v>-0.34849924470201205</v>
      </c>
      <c r="W8" s="69">
        <v>48707598</v>
      </c>
      <c r="X8" s="69">
        <v>33678</v>
      </c>
      <c r="Y8" s="62">
        <f t="shared" si="4"/>
        <v>1446.2734722964547</v>
      </c>
    </row>
    <row r="9" spans="1:25" ht="30" customHeight="1">
      <c r="A9" s="40">
        <v>6</v>
      </c>
      <c r="B9" s="41"/>
      <c r="C9" s="55" t="s">
        <v>30</v>
      </c>
      <c r="D9" s="56">
        <v>41662</v>
      </c>
      <c r="E9" s="57" t="s">
        <v>22</v>
      </c>
      <c r="F9" s="58">
        <v>39</v>
      </c>
      <c r="G9" s="58" t="s">
        <v>23</v>
      </c>
      <c r="H9" s="58">
        <v>3</v>
      </c>
      <c r="I9" s="70">
        <v>1414179</v>
      </c>
      <c r="J9" s="71">
        <v>1020</v>
      </c>
      <c r="K9" s="71">
        <v>2644340</v>
      </c>
      <c r="L9" s="71">
        <v>1945</v>
      </c>
      <c r="M9" s="71">
        <v>5213944</v>
      </c>
      <c r="N9" s="71">
        <v>3681</v>
      </c>
      <c r="O9" s="71">
        <v>3071240</v>
      </c>
      <c r="P9" s="71">
        <v>2168</v>
      </c>
      <c r="Q9" s="61">
        <f t="shared" si="0"/>
        <v>12343703</v>
      </c>
      <c r="R9" s="61">
        <f t="shared" si="0"/>
        <v>8814</v>
      </c>
      <c r="S9" s="62" t="e">
        <f t="shared" si="1"/>
        <v>#VALUE!</v>
      </c>
      <c r="T9" s="62">
        <f t="shared" si="2"/>
        <v>1400.4655094168368</v>
      </c>
      <c r="U9" s="63">
        <v>18596487</v>
      </c>
      <c r="V9" s="64">
        <f t="shared" si="3"/>
        <v>-0.3362346877665658</v>
      </c>
      <c r="W9" s="72">
        <v>73062496</v>
      </c>
      <c r="X9" s="73">
        <v>54229</v>
      </c>
      <c r="Y9" s="62">
        <f t="shared" si="4"/>
        <v>1347.2956536170684</v>
      </c>
    </row>
    <row r="10" spans="1:25" ht="30" customHeight="1">
      <c r="A10" s="40">
        <v>7</v>
      </c>
      <c r="B10" s="41"/>
      <c r="C10" s="55" t="s">
        <v>31</v>
      </c>
      <c r="D10" s="56">
        <v>41676</v>
      </c>
      <c r="E10" s="57" t="s">
        <v>32</v>
      </c>
      <c r="F10" s="58">
        <v>15</v>
      </c>
      <c r="G10" s="58" t="s">
        <v>23</v>
      </c>
      <c r="H10" s="58">
        <v>1</v>
      </c>
      <c r="I10" s="74"/>
      <c r="J10" s="74"/>
      <c r="K10" s="74"/>
      <c r="L10" s="74"/>
      <c r="M10" s="74"/>
      <c r="N10" s="74"/>
      <c r="O10" s="74"/>
      <c r="P10" s="74"/>
      <c r="Q10" s="61">
        <v>9344793</v>
      </c>
      <c r="R10" s="61">
        <v>6564</v>
      </c>
      <c r="S10" s="62" t="e">
        <f t="shared" si="1"/>
        <v>#VALUE!</v>
      </c>
      <c r="T10" s="62">
        <f t="shared" si="2"/>
        <v>1423.6430530164535</v>
      </c>
      <c r="U10" s="63">
        <v>0</v>
      </c>
      <c r="V10" s="64">
        <f t="shared" si="3"/>
      </c>
      <c r="W10" s="61">
        <v>9344793</v>
      </c>
      <c r="X10" s="61">
        <v>6564</v>
      </c>
      <c r="Y10" s="62">
        <f t="shared" si="4"/>
        <v>1423.6430530164535</v>
      </c>
    </row>
    <row r="11" spans="1:25" ht="30" customHeight="1">
      <c r="A11" s="40">
        <v>8</v>
      </c>
      <c r="B11" s="41"/>
      <c r="C11" s="55" t="s">
        <v>33</v>
      </c>
      <c r="D11" s="56">
        <v>41662</v>
      </c>
      <c r="E11" s="57" t="s">
        <v>34</v>
      </c>
      <c r="F11" s="58">
        <v>49</v>
      </c>
      <c r="G11" s="58" t="s">
        <v>23</v>
      </c>
      <c r="H11" s="58">
        <v>3</v>
      </c>
      <c r="I11" s="75">
        <v>703745</v>
      </c>
      <c r="J11" s="75">
        <v>508</v>
      </c>
      <c r="K11" s="75">
        <v>1619935</v>
      </c>
      <c r="L11" s="75">
        <v>1165</v>
      </c>
      <c r="M11" s="75">
        <v>4123050</v>
      </c>
      <c r="N11" s="75">
        <v>2800</v>
      </c>
      <c r="O11" s="75">
        <v>2453842</v>
      </c>
      <c r="P11" s="75">
        <v>1662</v>
      </c>
      <c r="Q11" s="61">
        <f aca="true" t="shared" si="5" ref="Q11:R13">+I11+K11+M11+O11</f>
        <v>8900572</v>
      </c>
      <c r="R11" s="61">
        <f t="shared" si="5"/>
        <v>6135</v>
      </c>
      <c r="S11" s="62" t="e">
        <f t="shared" si="1"/>
        <v>#VALUE!</v>
      </c>
      <c r="T11" s="62">
        <f t="shared" si="2"/>
        <v>1450.7859820700896</v>
      </c>
      <c r="U11" s="63">
        <v>14895404</v>
      </c>
      <c r="V11" s="64">
        <f t="shared" si="3"/>
        <v>-0.402461860047569</v>
      </c>
      <c r="W11" s="76">
        <v>59393722</v>
      </c>
      <c r="X11" s="76">
        <v>40599</v>
      </c>
      <c r="Y11" s="62">
        <f t="shared" si="4"/>
        <v>1462.9355895465405</v>
      </c>
    </row>
    <row r="12" spans="1:25" ht="30" customHeight="1">
      <c r="A12" s="40">
        <v>9</v>
      </c>
      <c r="B12" s="41"/>
      <c r="C12" s="55" t="s">
        <v>35</v>
      </c>
      <c r="D12" s="56">
        <v>41613</v>
      </c>
      <c r="E12" s="57" t="s">
        <v>25</v>
      </c>
      <c r="F12" s="58" t="s">
        <v>36</v>
      </c>
      <c r="G12" s="58" t="s">
        <v>23</v>
      </c>
      <c r="H12" s="58">
        <v>10</v>
      </c>
      <c r="I12" s="67">
        <v>354630</v>
      </c>
      <c r="J12" s="67">
        <v>299</v>
      </c>
      <c r="K12" s="67">
        <v>747735</v>
      </c>
      <c r="L12" s="67">
        <v>516</v>
      </c>
      <c r="M12" s="67">
        <v>3259100</v>
      </c>
      <c r="N12" s="67">
        <v>2273</v>
      </c>
      <c r="O12" s="67">
        <v>3267801</v>
      </c>
      <c r="P12" s="67">
        <v>2268</v>
      </c>
      <c r="Q12" s="61">
        <f t="shared" si="5"/>
        <v>7629266</v>
      </c>
      <c r="R12" s="61">
        <f t="shared" si="5"/>
        <v>5356</v>
      </c>
      <c r="S12" s="62" t="e">
        <f t="shared" si="1"/>
        <v>#VALUE!</v>
      </c>
      <c r="T12" s="62">
        <f t="shared" si="2"/>
        <v>1424.4335324869305</v>
      </c>
      <c r="U12" s="63">
        <v>7743787</v>
      </c>
      <c r="V12" s="64">
        <f t="shared" si="3"/>
        <v>-0.01478875903998909</v>
      </c>
      <c r="W12" s="48">
        <v>461853576</v>
      </c>
      <c r="X12" s="48">
        <v>347278</v>
      </c>
      <c r="Y12" s="62">
        <f t="shared" si="4"/>
        <v>1329.9246597826525</v>
      </c>
    </row>
    <row r="13" spans="1:25" ht="30" customHeight="1">
      <c r="A13" s="40">
        <v>10</v>
      </c>
      <c r="B13" s="41"/>
      <c r="C13" s="55" t="s">
        <v>37</v>
      </c>
      <c r="D13" s="56">
        <v>41676</v>
      </c>
      <c r="E13" s="57" t="s">
        <v>22</v>
      </c>
      <c r="F13" s="58">
        <v>12</v>
      </c>
      <c r="G13" s="58" t="s">
        <v>23</v>
      </c>
      <c r="H13" s="58">
        <v>1</v>
      </c>
      <c r="I13" s="70">
        <v>688690</v>
      </c>
      <c r="J13" s="71">
        <v>499</v>
      </c>
      <c r="K13" s="71">
        <v>1153985</v>
      </c>
      <c r="L13" s="71">
        <v>825</v>
      </c>
      <c r="M13" s="71">
        <v>2186870</v>
      </c>
      <c r="N13" s="71">
        <v>1480</v>
      </c>
      <c r="O13" s="71">
        <v>1579340</v>
      </c>
      <c r="P13" s="71">
        <v>1094</v>
      </c>
      <c r="Q13" s="61">
        <f t="shared" si="5"/>
        <v>5608885</v>
      </c>
      <c r="R13" s="61">
        <f t="shared" si="5"/>
        <v>3898</v>
      </c>
      <c r="S13" s="62" t="e">
        <f t="shared" si="1"/>
        <v>#VALUE!</v>
      </c>
      <c r="T13" s="62">
        <f t="shared" si="2"/>
        <v>1438.9135454079014</v>
      </c>
      <c r="U13" s="63">
        <v>0</v>
      </c>
      <c r="V13" s="64">
        <f t="shared" si="3"/>
      </c>
      <c r="W13" s="72">
        <v>5608885</v>
      </c>
      <c r="X13" s="73">
        <v>3898</v>
      </c>
      <c r="Y13" s="62">
        <f t="shared" si="4"/>
        <v>1438.9135454079014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7" t="s">
        <v>17</v>
      </c>
      <c r="C15" s="78"/>
      <c r="D15" s="78"/>
      <c r="E15" s="79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187907426</v>
      </c>
      <c r="R15" s="27">
        <f>SUM(R4:R14)</f>
        <v>135490</v>
      </c>
      <c r="S15" s="28" t="e">
        <f>R15/G15</f>
        <v>#DIV/0!</v>
      </c>
      <c r="T15" s="49">
        <f>Q15/R15</f>
        <v>1386.8730238393978</v>
      </c>
      <c r="U15" s="54">
        <v>146029742</v>
      </c>
      <c r="V15" s="38">
        <f>IF(U15&lt;&gt;0,-(U15-Q15)/U15,"")</f>
        <v>0.2867750324451029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8" t="s">
        <v>19</v>
      </c>
      <c r="V16" s="88"/>
      <c r="W16" s="88"/>
      <c r="X16" s="88"/>
      <c r="Y16" s="88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9"/>
      <c r="V17" s="89"/>
      <c r="W17" s="89"/>
      <c r="X17" s="89"/>
      <c r="Y17" s="89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9"/>
      <c r="V18" s="89"/>
      <c r="W18" s="89"/>
      <c r="X18" s="89"/>
      <c r="Y18" s="89"/>
    </row>
  </sheetData>
  <sheetProtection/>
  <mergeCells count="15"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Bolek</cp:lastModifiedBy>
  <cp:lastPrinted>2008-10-22T07:58:06Z</cp:lastPrinted>
  <dcterms:created xsi:type="dcterms:W3CDTF">2006-04-04T07:29:08Z</dcterms:created>
  <dcterms:modified xsi:type="dcterms:W3CDTF">2014-02-11T09:01:43Z</dcterms:modified>
  <cp:category/>
  <cp:version/>
  <cp:contentType/>
  <cp:contentStatus/>
</cp:coreProperties>
</file>