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95" windowHeight="6975" activeTab="0"/>
  </bookViews>
  <sheets>
    <sheet name="Weekend Top 10 - WE 19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<sst xmlns="http://schemas.openxmlformats.org/spreadsheetml/2006/main" count="62" uniqueCount="38">
  <si>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</si>
  <si>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</si>
  <si>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</si>
  <si>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</si>
  <si>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</si>
  <si>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</si>
  <si>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</si>
  <si>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</si>
  <si>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</si>
  <si>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</si>
  <si>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</si>
  <si>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</si>
  <si>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</si>
  <si>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</si>
  <si>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</si>
  <si>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</si>
  <si>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</si>
  <si>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</si>
  <si>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</si>
  <si>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</si>
  <si>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</si>
  <si>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Other Woman</t>
  </si>
  <si>
    <t>InterCom</t>
  </si>
  <si>
    <t>n/a</t>
  </si>
  <si>
    <t>The Amazing Spider Man 2</t>
  </si>
  <si>
    <t>Rio 2</t>
  </si>
  <si>
    <t>Captain America: The Winter Soldier</t>
  </si>
  <si>
    <t>Forum Hungary</t>
  </si>
  <si>
    <t>Transcendence</t>
  </si>
  <si>
    <t>Pro Video</t>
  </si>
  <si>
    <t>Violette</t>
  </si>
  <si>
    <t>Legends of Oz: Dorothy's Return</t>
  </si>
  <si>
    <t>Chinese Puzzle/Casse tete chinois</t>
  </si>
  <si>
    <t>MTVA</t>
  </si>
  <si>
    <t>Noah</t>
  </si>
  <si>
    <t>UIP</t>
  </si>
  <si>
    <t>Fading Gigolo</t>
  </si>
  <si>
    <t>Big Bang Media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</si>
</sst>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198" fontId="14" fillId="34" borderId="26" xfId="48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57" applyNumberFormat="1" applyFont="1" applyFill="1" applyBorder="1">
      <alignment/>
      <protection/>
    </xf>
    <xf numFmtId="3" fontId="14" fillId="34" borderId="26" xfId="47" applyNumberFormat="1" applyFont="1" applyFill="1" applyBorder="1" applyAlignment="1">
      <alignment/>
    </xf>
    <xf numFmtId="198" fontId="14" fillId="34" borderId="26" xfId="42" applyNumberFormat="1" applyFont="1" applyFill="1" applyBorder="1" applyAlignment="1">
      <alignment/>
    </xf>
    <xf numFmtId="198" fontId="15" fillId="34" borderId="26" xfId="42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48" applyNumberFormat="1" applyFont="1" applyFill="1" applyBorder="1" applyAlignment="1" applyProtection="1">
      <alignment horizontal="right"/>
      <protection/>
    </xf>
    <xf numFmtId="3" fontId="14" fillId="35" borderId="26" xfId="0" applyNumberFormat="1" applyFont="1" applyFill="1" applyBorder="1" applyAlignment="1">
      <alignment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5355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10665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8-11 MAY2014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" sqref="C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5.7109375" style="0" customWidth="1"/>
    <col min="4" max="5" width="13.71093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E1" s="4"/>
      <c r="F1" s="5"/>
      <c r="G1" s="5"/>
      <c r="H1" s="3"/>
      <c r="I1" s="3"/>
      <c r="J1" s="3"/>
      <c r="K1" s="3"/>
      <c r="L1" s="3"/>
      <c r="M1" s="3"/>
      <c r="N1" s="3"/>
      <c r="O1" s="3"/>
      <c r="P1" s="3"/>
      <c r="Q1" s="6"/>
      <c r="R1" s="3"/>
      <c r="S1" s="3"/>
      <c r="T1" s="3"/>
      <c r="U1" s="7"/>
      <c r="V1" s="3"/>
      <c r="W1" s="8"/>
      <c r="X1" s="8"/>
      <c r="Y1" s="9"/>
    </row>
    <row r="2" spans="1:25" ht="18">
      <c r="A2" s="10"/>
      <c r="B2" s="11"/>
      <c r="C2" s="79" t="s">
        <v>0</v>
      </c>
      <c r="D2" s="81" t="s">
        <v>1</v>
      </c>
      <c r="E2" s="81" t="s">
        <v>2</v>
      </c>
      <c r="F2" s="84" t="s">
        <v>3</v>
      </c>
      <c r="G2" s="84" t="s">
        <v>4</v>
      </c>
      <c r="H2" s="84" t="s">
        <v>5</v>
      </c>
      <c r="I2" s="74" t="s">
        <v>18</v>
      </c>
      <c r="J2" s="74"/>
      <c r="K2" s="74" t="s">
        <v>6</v>
      </c>
      <c r="L2" s="74"/>
      <c r="M2" s="74" t="s">
        <v>7</v>
      </c>
      <c r="N2" s="74"/>
      <c r="O2" s="74" t="s">
        <v>8</v>
      </c>
      <c r="P2" s="74"/>
      <c r="Q2" s="74" t="s">
        <v>9</v>
      </c>
      <c r="R2" s="74"/>
      <c r="S2" s="74"/>
      <c r="T2" s="74"/>
      <c r="U2" s="74" t="s">
        <v>10</v>
      </c>
      <c r="V2" s="74"/>
      <c r="W2" s="74" t="s">
        <v>11</v>
      </c>
      <c r="X2" s="74"/>
      <c r="Y2" s="75"/>
    </row>
    <row r="3" spans="1:25" ht="30" customHeight="1">
      <c r="A3" s="12"/>
      <c r="B3" s="13"/>
      <c r="C3" s="80"/>
      <c r="D3" s="82"/>
      <c r="E3" s="83"/>
      <c r="F3" s="85"/>
      <c r="G3" s="85"/>
      <c r="H3" s="85"/>
      <c r="I3" s="14" t="s">
        <v>12</v>
      </c>
      <c r="J3" s="14" t="s">
        <v>13</v>
      </c>
      <c r="K3" s="14" t="s">
        <v>12</v>
      </c>
      <c r="L3" s="14" t="s">
        <v>13</v>
      </c>
      <c r="M3" s="41" t="s">
        <v>12</v>
      </c>
      <c r="N3" s="42" t="s">
        <v>13</v>
      </c>
      <c r="O3" s="42" t="s">
        <v>12</v>
      </c>
      <c r="P3" s="42" t="s">
        <v>13</v>
      </c>
      <c r="Q3" s="43" t="s">
        <v>12</v>
      </c>
      <c r="R3" s="43" t="s">
        <v>13</v>
      </c>
      <c r="S3" s="44" t="s">
        <v>14</v>
      </c>
      <c r="T3" s="44" t="s">
        <v>15</v>
      </c>
      <c r="U3" s="45" t="s">
        <v>12</v>
      </c>
      <c r="V3" s="46" t="s">
        <v>16</v>
      </c>
      <c r="W3" s="42" t="s">
        <v>12</v>
      </c>
      <c r="X3" s="42" t="s">
        <v>13</v>
      </c>
      <c r="Y3" s="44" t="s">
        <v>15</v>
      </c>
    </row>
    <row r="4" spans="1:25" ht="30" customHeight="1">
      <c r="A4" s="39">
        <v>1</v>
      </c>
      <c r="B4" s="40"/>
      <c r="C4" s="54" t="s">
        <v>21</v>
      </c>
      <c r="D4" s="55">
        <v>41753</v>
      </c>
      <c r="E4" s="56" t="s">
        <v>22</v>
      </c>
      <c r="F4" s="57">
        <v>47</v>
      </c>
      <c r="G4" s="57" t="s">
        <v>23</v>
      </c>
      <c r="H4" s="57">
        <v>3</v>
      </c>
      <c r="I4" s="67">
        <v>4072272</v>
      </c>
      <c r="J4" s="67">
        <v>3177</v>
      </c>
      <c r="K4" s="67">
        <v>6298940</v>
      </c>
      <c r="L4" s="67">
        <v>4846</v>
      </c>
      <c r="M4" s="67">
        <v>11611876</v>
      </c>
      <c r="N4" s="67">
        <v>8876</v>
      </c>
      <c r="O4" s="67">
        <v>8598904</v>
      </c>
      <c r="P4" s="67">
        <v>6196</v>
      </c>
      <c r="Q4" s="58">
        <f>+I4+K4+M4+O4</f>
        <v>30581992</v>
      </c>
      <c r="R4" s="58">
        <f>+J4+L4+N4+P4</f>
        <v>23095</v>
      </c>
      <c r="S4" s="59" t="e">
        <f aca="true" t="shared" si="0" ref="S4:S13">IF(Q4&lt;&gt;0,R4/G4,"")</f>
        <v>#VALUE!</v>
      </c>
      <c r="T4" s="59">
        <f aca="true" t="shared" si="1" ref="T4:T13">IF(Q4&lt;&gt;0,Q4/R4,"")</f>
        <v>1324.1823771379086</v>
      </c>
      <c r="U4" s="60">
        <v>52687348</v>
      </c>
      <c r="V4" s="61">
        <f aca="true" t="shared" si="2" ref="V4:V13">IF(U4&lt;&gt;0,-(U4-Q4)/U4,"")</f>
        <v>-0.4195571961602622</v>
      </c>
      <c r="W4" s="68">
        <v>157379996</v>
      </c>
      <c r="X4" s="68">
        <v>119167</v>
      </c>
      <c r="Y4" s="59">
        <f aca="true" t="shared" si="3" ref="Y4:Y13">W4/X4</f>
        <v>1320.6676009297876</v>
      </c>
    </row>
    <row r="5" spans="1:25" ht="30" customHeight="1">
      <c r="A5" s="39">
        <v>2</v>
      </c>
      <c r="B5" s="40"/>
      <c r="C5" s="54" t="s">
        <v>24</v>
      </c>
      <c r="D5" s="55">
        <v>41760</v>
      </c>
      <c r="E5" s="56" t="s">
        <v>22</v>
      </c>
      <c r="F5" s="57">
        <v>52</v>
      </c>
      <c r="G5" s="57" t="s">
        <v>23</v>
      </c>
      <c r="H5" s="57">
        <v>2</v>
      </c>
      <c r="I5" s="62">
        <v>3112190</v>
      </c>
      <c r="J5" s="62">
        <v>2178</v>
      </c>
      <c r="K5" s="62">
        <v>5022932</v>
      </c>
      <c r="L5" s="62">
        <v>3556</v>
      </c>
      <c r="M5" s="62">
        <v>9012504</v>
      </c>
      <c r="N5" s="62">
        <v>6290</v>
      </c>
      <c r="O5" s="62">
        <v>8796734</v>
      </c>
      <c r="P5" s="62">
        <v>5899</v>
      </c>
      <c r="Q5" s="58">
        <f>+I5+K5+M5+O5</f>
        <v>25944360</v>
      </c>
      <c r="R5" s="58">
        <f>+J5+L5+N5+P5</f>
        <v>17923</v>
      </c>
      <c r="S5" s="59" t="e">
        <f t="shared" si="0"/>
        <v>#VALUE!</v>
      </c>
      <c r="T5" s="59">
        <f t="shared" si="1"/>
        <v>1447.5456117837416</v>
      </c>
      <c r="U5" s="60">
        <v>59432852</v>
      </c>
      <c r="V5" s="61">
        <f t="shared" si="2"/>
        <v>-0.5634676929183879</v>
      </c>
      <c r="W5" s="69">
        <v>96509000</v>
      </c>
      <c r="X5" s="69">
        <v>66889</v>
      </c>
      <c r="Y5" s="59">
        <f t="shared" si="3"/>
        <v>1442.8231846790952</v>
      </c>
    </row>
    <row r="6" spans="1:25" ht="30" customHeight="1">
      <c r="A6" s="39">
        <v>3</v>
      </c>
      <c r="B6" s="40"/>
      <c r="C6" s="54" t="s">
        <v>25</v>
      </c>
      <c r="D6" s="55">
        <v>41739</v>
      </c>
      <c r="E6" s="56" t="s">
        <v>22</v>
      </c>
      <c r="F6" s="57">
        <v>56</v>
      </c>
      <c r="G6" s="57" t="s">
        <v>23</v>
      </c>
      <c r="H6" s="57">
        <v>5</v>
      </c>
      <c r="I6" s="62">
        <v>781860</v>
      </c>
      <c r="J6" s="62">
        <v>675</v>
      </c>
      <c r="K6" s="62">
        <v>1138030</v>
      </c>
      <c r="L6" s="62">
        <v>913</v>
      </c>
      <c r="M6" s="62">
        <v>4505639</v>
      </c>
      <c r="N6" s="62">
        <v>3387</v>
      </c>
      <c r="O6" s="62">
        <v>7107455</v>
      </c>
      <c r="P6" s="62">
        <v>5249</v>
      </c>
      <c r="Q6" s="58">
        <f aca="true" t="shared" si="4" ref="Q6:R8">+I6+K6+M6+O6</f>
        <v>13532984</v>
      </c>
      <c r="R6" s="58">
        <f t="shared" si="4"/>
        <v>10224</v>
      </c>
      <c r="S6" s="59" t="e">
        <f t="shared" si="0"/>
        <v>#VALUE!</v>
      </c>
      <c r="T6" s="59">
        <f t="shared" si="1"/>
        <v>1323.6486697965572</v>
      </c>
      <c r="U6" s="60">
        <v>35526619</v>
      </c>
      <c r="V6" s="61">
        <f t="shared" si="2"/>
        <v>-0.6190748126074141</v>
      </c>
      <c r="W6" s="69">
        <v>242491107</v>
      </c>
      <c r="X6" s="69">
        <v>182876</v>
      </c>
      <c r="Y6" s="59">
        <f t="shared" si="3"/>
        <v>1325.9864990485355</v>
      </c>
    </row>
    <row r="7" spans="1:25" ht="30" customHeight="1">
      <c r="A7" s="39">
        <v>4</v>
      </c>
      <c r="B7" s="40"/>
      <c r="C7" s="54" t="s">
        <v>26</v>
      </c>
      <c r="D7" s="55">
        <v>41739</v>
      </c>
      <c r="E7" s="56" t="s">
        <v>27</v>
      </c>
      <c r="F7" s="57">
        <v>54</v>
      </c>
      <c r="G7" s="57" t="s">
        <v>23</v>
      </c>
      <c r="H7" s="57">
        <v>5</v>
      </c>
      <c r="I7" s="63">
        <v>921880</v>
      </c>
      <c r="J7" s="63">
        <v>684</v>
      </c>
      <c r="K7" s="63">
        <v>1391545</v>
      </c>
      <c r="L7" s="63">
        <v>1006</v>
      </c>
      <c r="M7" s="63">
        <v>2829715</v>
      </c>
      <c r="N7" s="63">
        <v>1972</v>
      </c>
      <c r="O7" s="63">
        <v>2926576</v>
      </c>
      <c r="P7" s="63">
        <v>1960</v>
      </c>
      <c r="Q7" s="58">
        <f t="shared" si="4"/>
        <v>8069716</v>
      </c>
      <c r="R7" s="58">
        <f t="shared" si="4"/>
        <v>5622</v>
      </c>
      <c r="S7" s="59" t="e">
        <f t="shared" si="0"/>
        <v>#VALUE!</v>
      </c>
      <c r="T7" s="59">
        <f t="shared" si="1"/>
        <v>1435.3817146922804</v>
      </c>
      <c r="U7" s="60">
        <v>15327776</v>
      </c>
      <c r="V7" s="61">
        <f t="shared" si="2"/>
        <v>-0.47352336046664567</v>
      </c>
      <c r="W7" s="47">
        <v>229992086</v>
      </c>
      <c r="X7" s="47">
        <v>154878</v>
      </c>
      <c r="Y7" s="59">
        <f t="shared" si="3"/>
        <v>1484.9887395240125</v>
      </c>
    </row>
    <row r="8" spans="1:25" ht="30" customHeight="1">
      <c r="A8" s="39">
        <v>5</v>
      </c>
      <c r="B8" s="40"/>
      <c r="C8" s="54" t="s">
        <v>28</v>
      </c>
      <c r="D8" s="55">
        <v>41746</v>
      </c>
      <c r="E8" s="56" t="s">
        <v>29</v>
      </c>
      <c r="F8" s="57">
        <v>32</v>
      </c>
      <c r="G8" s="57" t="s">
        <v>23</v>
      </c>
      <c r="H8" s="57">
        <v>4</v>
      </c>
      <c r="I8" s="64">
        <v>920498</v>
      </c>
      <c r="J8" s="64">
        <v>684</v>
      </c>
      <c r="K8" s="64">
        <v>1440485</v>
      </c>
      <c r="L8" s="64">
        <v>1059</v>
      </c>
      <c r="M8" s="64">
        <v>2700658</v>
      </c>
      <c r="N8" s="64">
        <v>1954</v>
      </c>
      <c r="O8" s="64">
        <v>2559645</v>
      </c>
      <c r="P8" s="64">
        <v>1804</v>
      </c>
      <c r="Q8" s="58">
        <f t="shared" si="4"/>
        <v>7621286</v>
      </c>
      <c r="R8" s="58">
        <f t="shared" si="4"/>
        <v>5501</v>
      </c>
      <c r="S8" s="59" t="e">
        <f t="shared" si="0"/>
        <v>#VALUE!</v>
      </c>
      <c r="T8" s="59">
        <f t="shared" si="1"/>
        <v>1385.4364660970732</v>
      </c>
      <c r="U8" s="60">
        <v>14728213</v>
      </c>
      <c r="V8" s="61">
        <f t="shared" si="2"/>
        <v>-0.482538309297944</v>
      </c>
      <c r="W8" s="65">
        <v>108765497</v>
      </c>
      <c r="X8" s="65">
        <v>80683</v>
      </c>
      <c r="Y8" s="59">
        <f t="shared" si="3"/>
        <v>1348.0596532107136</v>
      </c>
    </row>
    <row r="9" spans="1:25" ht="30" customHeight="1">
      <c r="A9" s="39">
        <v>6</v>
      </c>
      <c r="B9" s="40"/>
      <c r="C9" s="54" t="s">
        <v>30</v>
      </c>
      <c r="D9" s="55">
        <v>41767</v>
      </c>
      <c r="E9" s="56" t="s">
        <v>27</v>
      </c>
      <c r="F9" s="57">
        <v>10</v>
      </c>
      <c r="G9" s="57" t="s">
        <v>23</v>
      </c>
      <c r="H9" s="57">
        <v>1</v>
      </c>
      <c r="I9" s="63">
        <v>510480</v>
      </c>
      <c r="J9" s="63">
        <v>375</v>
      </c>
      <c r="K9" s="63">
        <v>642980</v>
      </c>
      <c r="L9" s="63">
        <v>496</v>
      </c>
      <c r="M9" s="63">
        <v>2209790</v>
      </c>
      <c r="N9" s="63">
        <v>1676</v>
      </c>
      <c r="O9" s="63">
        <v>2118690</v>
      </c>
      <c r="P9" s="63">
        <v>1568</v>
      </c>
      <c r="Q9" s="58">
        <f aca="true" t="shared" si="5" ref="Q9:R13">+I9+K9+M9+O9</f>
        <v>5481940</v>
      </c>
      <c r="R9" s="58">
        <f t="shared" si="5"/>
        <v>4115</v>
      </c>
      <c r="S9" s="59" t="e">
        <f t="shared" si="0"/>
        <v>#VALUE!</v>
      </c>
      <c r="T9" s="59">
        <f t="shared" si="1"/>
        <v>1332.1846901579586</v>
      </c>
      <c r="U9" s="60">
        <v>0</v>
      </c>
      <c r="V9" s="61">
        <f t="shared" si="2"/>
      </c>
      <c r="W9" s="47">
        <v>5481940</v>
      </c>
      <c r="X9" s="47">
        <v>4115</v>
      </c>
      <c r="Y9" s="59">
        <f t="shared" si="3"/>
        <v>1332.1846901579586</v>
      </c>
    </row>
    <row r="10" spans="1:25" ht="30" customHeight="1">
      <c r="A10" s="39">
        <v>7</v>
      </c>
      <c r="B10" s="40"/>
      <c r="C10" s="54" t="s">
        <v>31</v>
      </c>
      <c r="D10" s="55">
        <v>41767</v>
      </c>
      <c r="E10" s="56" t="s">
        <v>29</v>
      </c>
      <c r="F10" s="57">
        <v>35</v>
      </c>
      <c r="G10" s="57" t="s">
        <v>23</v>
      </c>
      <c r="H10" s="57">
        <v>1</v>
      </c>
      <c r="I10" s="64">
        <v>266495</v>
      </c>
      <c r="J10" s="64">
        <v>185</v>
      </c>
      <c r="K10" s="64">
        <v>326635</v>
      </c>
      <c r="L10" s="64">
        <v>249</v>
      </c>
      <c r="M10" s="64">
        <v>1548360</v>
      </c>
      <c r="N10" s="64">
        <v>1144</v>
      </c>
      <c r="O10" s="64">
        <v>2836535</v>
      </c>
      <c r="P10" s="64">
        <v>2085</v>
      </c>
      <c r="Q10" s="58">
        <f t="shared" si="5"/>
        <v>4978025</v>
      </c>
      <c r="R10" s="58">
        <f t="shared" si="5"/>
        <v>3663</v>
      </c>
      <c r="S10" s="59" t="e">
        <f t="shared" si="0"/>
        <v>#VALUE!</v>
      </c>
      <c r="T10" s="59">
        <f t="shared" si="1"/>
        <v>1359.002184002184</v>
      </c>
      <c r="U10" s="60">
        <v>0</v>
      </c>
      <c r="V10" s="61">
        <f t="shared" si="2"/>
      </c>
      <c r="W10" s="65">
        <v>4978025</v>
      </c>
      <c r="X10" s="65">
        <v>3663</v>
      </c>
      <c r="Y10" s="59">
        <f t="shared" si="3"/>
        <v>1359.002184002184</v>
      </c>
    </row>
    <row r="11" spans="1:25" ht="30" customHeight="1">
      <c r="A11" s="39">
        <v>8</v>
      </c>
      <c r="B11" s="40"/>
      <c r="C11" s="54" t="s">
        <v>32</v>
      </c>
      <c r="D11" s="55">
        <v>41767</v>
      </c>
      <c r="E11" s="56" t="s">
        <v>33</v>
      </c>
      <c r="F11" s="57">
        <v>35</v>
      </c>
      <c r="G11" s="57" t="s">
        <v>23</v>
      </c>
      <c r="H11" s="57">
        <v>1</v>
      </c>
      <c r="I11" s="70">
        <v>552027</v>
      </c>
      <c r="J11" s="70">
        <v>425</v>
      </c>
      <c r="K11" s="71">
        <v>1020874</v>
      </c>
      <c r="L11" s="71">
        <v>747</v>
      </c>
      <c r="M11" s="71">
        <v>1459844</v>
      </c>
      <c r="N11" s="71">
        <v>1043</v>
      </c>
      <c r="O11" s="71">
        <v>1606631</v>
      </c>
      <c r="P11" s="71">
        <v>1133</v>
      </c>
      <c r="Q11" s="58">
        <f t="shared" si="5"/>
        <v>4639376</v>
      </c>
      <c r="R11" s="58">
        <f t="shared" si="5"/>
        <v>3348</v>
      </c>
      <c r="S11" s="59" t="e">
        <f t="shared" si="0"/>
        <v>#VALUE!</v>
      </c>
      <c r="T11" s="59">
        <f t="shared" si="1"/>
        <v>1385.715651135006</v>
      </c>
      <c r="U11" s="60">
        <v>0</v>
      </c>
      <c r="V11" s="61">
        <f t="shared" si="2"/>
      </c>
      <c r="W11" s="47">
        <v>4639376</v>
      </c>
      <c r="X11" s="47">
        <v>3348</v>
      </c>
      <c r="Y11" s="59">
        <f t="shared" si="3"/>
        <v>1385.715651135006</v>
      </c>
    </row>
    <row r="12" spans="1:25" ht="30" customHeight="1">
      <c r="A12" s="39">
        <v>9</v>
      </c>
      <c r="B12" s="40"/>
      <c r="C12" s="54" t="s">
        <v>34</v>
      </c>
      <c r="D12" s="55">
        <v>41725</v>
      </c>
      <c r="E12" s="56" t="s">
        <v>35</v>
      </c>
      <c r="F12" s="57">
        <v>52</v>
      </c>
      <c r="G12" s="57">
        <v>52</v>
      </c>
      <c r="H12" s="57">
        <v>7</v>
      </c>
      <c r="I12" s="66">
        <v>416325</v>
      </c>
      <c r="J12" s="66">
        <v>270</v>
      </c>
      <c r="K12" s="66">
        <v>744975</v>
      </c>
      <c r="L12" s="66">
        <v>518</v>
      </c>
      <c r="M12" s="66">
        <v>1498555</v>
      </c>
      <c r="N12" s="66">
        <v>953</v>
      </c>
      <c r="O12" s="66">
        <v>1585760</v>
      </c>
      <c r="P12" s="66">
        <v>1005</v>
      </c>
      <c r="Q12" s="58">
        <f t="shared" si="5"/>
        <v>4245615</v>
      </c>
      <c r="R12" s="58">
        <f t="shared" si="5"/>
        <v>2746</v>
      </c>
      <c r="S12" s="59">
        <f t="shared" si="0"/>
        <v>52.80769230769231</v>
      </c>
      <c r="T12" s="59">
        <f t="shared" si="1"/>
        <v>1546.1088856518572</v>
      </c>
      <c r="U12" s="60">
        <v>8986450</v>
      </c>
      <c r="V12" s="61">
        <f t="shared" si="2"/>
        <v>-0.5275537058571516</v>
      </c>
      <c r="W12" s="47">
        <v>228122044</v>
      </c>
      <c r="X12" s="47">
        <v>153379</v>
      </c>
      <c r="Y12" s="59">
        <f t="shared" si="3"/>
        <v>1487.3095013006996</v>
      </c>
    </row>
    <row r="13" spans="1:25" ht="30" customHeight="1">
      <c r="A13" s="39">
        <v>10</v>
      </c>
      <c r="B13" s="40"/>
      <c r="C13" s="54" t="s">
        <v>36</v>
      </c>
      <c r="D13" s="55">
        <v>41760</v>
      </c>
      <c r="E13" s="56" t="s">
        <v>37</v>
      </c>
      <c r="F13" s="57">
        <v>31</v>
      </c>
      <c r="G13" s="57" t="s">
        <v>23</v>
      </c>
      <c r="H13" s="57">
        <v>2</v>
      </c>
      <c r="I13" s="63">
        <v>534147</v>
      </c>
      <c r="J13" s="63">
        <v>363</v>
      </c>
      <c r="K13" s="63">
        <v>907490</v>
      </c>
      <c r="L13" s="63">
        <v>634</v>
      </c>
      <c r="M13" s="63">
        <v>1289455</v>
      </c>
      <c r="N13" s="63">
        <v>880</v>
      </c>
      <c r="O13" s="63">
        <v>1126326</v>
      </c>
      <c r="P13" s="63">
        <v>772</v>
      </c>
      <c r="Q13" s="58">
        <f t="shared" si="5"/>
        <v>3857418</v>
      </c>
      <c r="R13" s="58">
        <f t="shared" si="5"/>
        <v>2649</v>
      </c>
      <c r="S13" s="59" t="e">
        <f t="shared" si="0"/>
        <v>#VALUE!</v>
      </c>
      <c r="T13" s="59">
        <f t="shared" si="1"/>
        <v>1456.1789354473385</v>
      </c>
      <c r="U13" s="60">
        <v>9198112</v>
      </c>
      <c r="V13" s="61">
        <f t="shared" si="2"/>
        <v>-0.5806293726364715</v>
      </c>
      <c r="W13" s="47">
        <v>15260000</v>
      </c>
      <c r="X13" s="47">
        <v>10842</v>
      </c>
      <c r="Y13" s="59">
        <f t="shared" si="3"/>
        <v>1407.489393100904</v>
      </c>
    </row>
    <row r="14" spans="1:25" ht="18.75" thickBot="1">
      <c r="A14" s="16"/>
      <c r="B14" s="15"/>
      <c r="C14" s="17"/>
      <c r="D14" s="18"/>
      <c r="E14" s="19"/>
      <c r="F14" s="20"/>
      <c r="G14" s="20"/>
      <c r="H14" s="20"/>
      <c r="I14" s="49"/>
      <c r="J14" s="49"/>
      <c r="K14" s="49"/>
      <c r="L14" s="49"/>
      <c r="M14" s="49"/>
      <c r="N14" s="49"/>
      <c r="O14" s="49"/>
      <c r="P14" s="49"/>
      <c r="Q14" s="50"/>
      <c r="R14" s="51"/>
      <c r="S14" s="52"/>
      <c r="T14" s="49"/>
      <c r="U14" s="49"/>
      <c r="V14" s="49"/>
      <c r="W14" s="49"/>
      <c r="X14" s="49"/>
      <c r="Y14" s="49"/>
    </row>
    <row r="15" spans="1:25" ht="17.25" thickBot="1">
      <c r="A15" s="21"/>
      <c r="B15" s="76" t="s">
        <v>17</v>
      </c>
      <c r="C15" s="77"/>
      <c r="D15" s="77"/>
      <c r="E15" s="78"/>
      <c r="F15" s="22"/>
      <c r="G15" s="22">
        <f>SUM(G4:G14)</f>
        <v>52</v>
      </c>
      <c r="H15" s="23"/>
      <c r="I15" s="24"/>
      <c r="J15" s="25"/>
      <c r="K15" s="24"/>
      <c r="L15" s="25"/>
      <c r="M15" s="24"/>
      <c r="N15" s="25"/>
      <c r="O15" s="24"/>
      <c r="P15" s="25"/>
      <c r="Q15" s="38">
        <f>SUM(Q4:Q14)</f>
        <v>108952712</v>
      </c>
      <c r="R15" s="26">
        <f>SUM(R4:R14)</f>
        <v>78886</v>
      </c>
      <c r="S15" s="27">
        <f>R15/G15</f>
        <v>1517.0384615384614</v>
      </c>
      <c r="T15" s="48">
        <f>Q15/R15</f>
        <v>1381.1412924980352</v>
      </c>
      <c r="U15" s="53">
        <v>218240515</v>
      </c>
      <c r="V15" s="37">
        <f>IF(U15&lt;&gt;0,-(U15-Q15)/U15,"")</f>
        <v>-0.5007677103401263</v>
      </c>
      <c r="W15" s="28"/>
      <c r="X15" s="29"/>
      <c r="Y15" s="30"/>
    </row>
    <row r="16" spans="1:25" ht="18">
      <c r="A16" s="31"/>
      <c r="B16" s="32"/>
      <c r="C16" s="33" t="s">
        <v>20</v>
      </c>
      <c r="D16" s="33"/>
      <c r="E16" s="34"/>
      <c r="F16" s="35"/>
      <c r="G16" s="35"/>
      <c r="H16" s="33"/>
      <c r="I16" s="33"/>
      <c r="J16" s="33"/>
      <c r="K16" s="33"/>
      <c r="L16" s="33"/>
      <c r="M16" s="33"/>
      <c r="N16" s="33"/>
      <c r="O16" s="33"/>
      <c r="P16" s="33"/>
      <c r="Q16" s="36"/>
      <c r="R16" s="33"/>
      <c r="S16" s="33"/>
      <c r="T16" s="33"/>
      <c r="U16" s="72" t="s">
        <v>19</v>
      </c>
      <c r="V16" s="72"/>
      <c r="W16" s="72"/>
      <c r="X16" s="72"/>
      <c r="Y16" s="72"/>
    </row>
    <row r="17" spans="1:25" ht="18">
      <c r="A17" s="31"/>
      <c r="B17" s="32"/>
      <c r="C17" s="33"/>
      <c r="D17" s="33"/>
      <c r="E17" s="34"/>
      <c r="F17" s="35"/>
      <c r="G17" s="35"/>
      <c r="H17" s="33"/>
      <c r="I17" s="33"/>
      <c r="J17" s="33"/>
      <c r="K17" s="33"/>
      <c r="L17" s="33"/>
      <c r="M17" s="33"/>
      <c r="N17" s="33"/>
      <c r="O17" s="33"/>
      <c r="P17" s="33"/>
      <c r="Q17" s="36"/>
      <c r="R17" s="33"/>
      <c r="S17" s="33"/>
      <c r="T17" s="33"/>
      <c r="U17" s="73"/>
      <c r="V17" s="73"/>
      <c r="W17" s="73"/>
      <c r="X17" s="73"/>
      <c r="Y17" s="73"/>
    </row>
    <row r="18" spans="1:25" ht="18">
      <c r="A18" s="31"/>
      <c r="B18" s="32"/>
      <c r="C18" s="33"/>
      <c r="D18" s="33"/>
      <c r="E18" s="34"/>
      <c r="F18" s="35"/>
      <c r="G18" s="35"/>
      <c r="H18" s="33"/>
      <c r="I18" s="33"/>
      <c r="J18" s="33"/>
      <c r="K18" s="33"/>
      <c r="L18" s="33"/>
      <c r="M18" s="33"/>
      <c r="N18" s="33"/>
      <c r="O18" s="33"/>
      <c r="P18" s="33"/>
      <c r="Q18" s="36"/>
      <c r="R18" s="33"/>
      <c r="S18" s="33"/>
      <c r="T18" s="33"/>
      <c r="U18" s="73"/>
      <c r="V18" s="73"/>
      <c r="W18" s="73"/>
      <c r="X18" s="73"/>
      <c r="Y18" s="73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2014-05-14T14:22:37Z</dcterms:modified>
  <cp:category/>
  <cp:version/>
  <cp:contentType/>
  <cp:contentStatus/>
</cp:coreProperties>
</file>