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<sst xmlns="http://schemas.openxmlformats.org/spreadsheetml/2006/main" count="61" uniqueCount="38">
  <si>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</si>
  <si>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</si>
  <si>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</si>
  <si>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</si>
  <si>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</si>
  <si>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</si>
  <si>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</si>
  <si>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</si>
  <si>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</si>
  <si>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</si>
  <si>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</si>
  <si>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</si>
  <si>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</si>
  <si>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</si>
  <si>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</si>
  <si>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</si>
  <si>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</si>
  <si>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</si>
  <si>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</si>
  <si>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</si>
  <si>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</si>
  <si>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Interstellar</t>
  </si>
  <si>
    <t>InterCom</t>
  </si>
  <si>
    <t>n/a</t>
  </si>
  <si>
    <t>Fury</t>
  </si>
  <si>
    <t>Freeman Film</t>
  </si>
  <si>
    <t xml:space="preserve">A Walk Among the Tombstones </t>
  </si>
  <si>
    <t>A Company</t>
  </si>
  <si>
    <t>Before I Go to Sleep</t>
  </si>
  <si>
    <t>Dracula Untold</t>
  </si>
  <si>
    <t>UIP</t>
  </si>
  <si>
    <t>Gone Girl</t>
  </si>
  <si>
    <t>For Some Inexplicable Reason (local)</t>
  </si>
  <si>
    <t>Cirko</t>
  </si>
  <si>
    <t>Fack Ju Göthe</t>
  </si>
  <si>
    <t>Big Bang Media</t>
  </si>
  <si>
    <t>Northmen: A Viking Saga</t>
  </si>
  <si>
    <t>Boxtrolls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</si>
</sst>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191" fontId="14" fillId="34" borderId="26" xfId="61" applyNumberFormat="1" applyFont="1" applyFill="1" applyBorder="1" applyAlignment="1" applyProtection="1">
      <alignment horizontal="right"/>
      <protection/>
    </xf>
    <xf numFmtId="3" fontId="14" fillId="34" borderId="28" xfId="61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0" applyNumberFormat="1" applyFont="1" applyFill="1" applyBorder="1" applyAlignment="1">
      <alignment horizontal="right"/>
    </xf>
    <xf numFmtId="3" fontId="14" fillId="34" borderId="26" xfId="43" applyNumberFormat="1" applyFont="1" applyFill="1" applyBorder="1" applyAlignment="1" applyProtection="1">
      <alignment/>
      <protection/>
    </xf>
    <xf numFmtId="198" fontId="15" fillId="34" borderId="26" xfId="48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973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685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8515625" style="0" customWidth="1"/>
    <col min="4" max="4" width="11.421875" style="0" customWidth="1"/>
    <col min="5" max="5" width="16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2" t="s">
        <v>3</v>
      </c>
      <c r="G2" s="82" t="s">
        <v>4</v>
      </c>
      <c r="H2" s="82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3"/>
    </row>
    <row r="3" spans="1:25" ht="30" customHeight="1">
      <c r="A3" s="13"/>
      <c r="B3" s="14"/>
      <c r="C3" s="78"/>
      <c r="D3" s="80"/>
      <c r="E3" s="81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1" t="s">
        <v>12</v>
      </c>
      <c r="R3" s="51" t="s">
        <v>13</v>
      </c>
      <c r="S3" s="52" t="s">
        <v>14</v>
      </c>
      <c r="T3" s="52" t="s">
        <v>15</v>
      </c>
      <c r="U3" s="68" t="s">
        <v>12</v>
      </c>
      <c r="V3" s="69" t="s">
        <v>16</v>
      </c>
      <c r="W3" s="15" t="s">
        <v>12</v>
      </c>
      <c r="X3" s="15" t="s">
        <v>13</v>
      </c>
      <c r="Y3" s="43" t="s">
        <v>15</v>
      </c>
    </row>
    <row r="4" spans="1:25" ht="30" customHeight="1">
      <c r="A4" s="40">
        <v>1</v>
      </c>
      <c r="B4" s="41"/>
      <c r="C4" s="53" t="s">
        <v>21</v>
      </c>
      <c r="D4" s="54">
        <v>41949</v>
      </c>
      <c r="E4" s="55" t="s">
        <v>22</v>
      </c>
      <c r="F4" s="56">
        <v>56</v>
      </c>
      <c r="G4" s="56" t="s">
        <v>23</v>
      </c>
      <c r="H4" s="56">
        <v>1</v>
      </c>
      <c r="I4" s="65">
        <v>12849123</v>
      </c>
      <c r="J4" s="65">
        <v>9228</v>
      </c>
      <c r="K4" s="65">
        <v>18309386</v>
      </c>
      <c r="L4" s="65">
        <v>13175</v>
      </c>
      <c r="M4" s="65">
        <v>33248278</v>
      </c>
      <c r="N4" s="65">
        <v>23655</v>
      </c>
      <c r="O4" s="65">
        <v>25750286</v>
      </c>
      <c r="P4" s="65">
        <v>18092</v>
      </c>
      <c r="Q4" s="57">
        <f>+I4+K4+M4+O4</f>
        <v>90157073</v>
      </c>
      <c r="R4" s="57">
        <f>+J4+L4+N4+P4</f>
        <v>64150</v>
      </c>
      <c r="S4" s="58" t="e">
        <f>IF(Q4&lt;&gt;0,R4/G4,"")</f>
        <v>#VALUE!</v>
      </c>
      <c r="T4" s="58">
        <f>IF(Q4&lt;&gt;0,Q4/R4,"")</f>
        <v>1405.4103351519875</v>
      </c>
      <c r="U4" s="62">
        <v>0</v>
      </c>
      <c r="V4" s="59">
        <f>IF(U4&lt;&gt;0,-(U4-Q4)/U4,"")</f>
      </c>
      <c r="W4" s="64">
        <v>90157073</v>
      </c>
      <c r="X4" s="64">
        <v>64150</v>
      </c>
      <c r="Y4" s="60">
        <f>W4/X4</f>
        <v>1405.4103351519875</v>
      </c>
    </row>
    <row r="5" spans="1:25" ht="30" customHeight="1">
      <c r="A5" s="40">
        <v>2</v>
      </c>
      <c r="B5" s="41"/>
      <c r="C5" s="53" t="s">
        <v>24</v>
      </c>
      <c r="D5" s="54">
        <v>41935</v>
      </c>
      <c r="E5" s="55" t="s">
        <v>25</v>
      </c>
      <c r="F5" s="56">
        <v>42</v>
      </c>
      <c r="G5" s="56" t="s">
        <v>23</v>
      </c>
      <c r="H5" s="56">
        <v>3</v>
      </c>
      <c r="I5" s="61">
        <v>1981750</v>
      </c>
      <c r="J5" s="61">
        <v>1493</v>
      </c>
      <c r="K5" s="61">
        <v>4084682</v>
      </c>
      <c r="L5" s="61">
        <v>3109</v>
      </c>
      <c r="M5" s="61">
        <v>8414082</v>
      </c>
      <c r="N5" s="61">
        <v>6017</v>
      </c>
      <c r="O5" s="61">
        <v>5512968</v>
      </c>
      <c r="P5" s="61">
        <v>3915</v>
      </c>
      <c r="Q5" s="57">
        <f aca="true" t="shared" si="0" ref="Q5:R9">+I5+K5+M5+O5</f>
        <v>19993482</v>
      </c>
      <c r="R5" s="57">
        <f t="shared" si="0"/>
        <v>14534</v>
      </c>
      <c r="S5" s="58" t="e">
        <f aca="true" t="shared" si="1" ref="S5:S12">IF(Q5&lt;&gt;0,R5/G5,"")</f>
        <v>#VALUE!</v>
      </c>
      <c r="T5" s="58">
        <f aca="true" t="shared" si="2" ref="T5:T12">IF(Q5&lt;&gt;0,Q5/R5,"")</f>
        <v>1375.6352002201734</v>
      </c>
      <c r="U5" s="62">
        <v>30069998</v>
      </c>
      <c r="V5" s="59">
        <f aca="true" t="shared" si="3" ref="V5:V12">IF(U5&lt;&gt;0,-(U5-Q5)/U5,"")</f>
        <v>-0.33510198437658695</v>
      </c>
      <c r="W5" s="62">
        <v>144991003</v>
      </c>
      <c r="X5" s="62">
        <v>107926</v>
      </c>
      <c r="Y5" s="60">
        <f aca="true" t="shared" si="4" ref="Y5:Y12">W5/X5</f>
        <v>1343.4297852232085</v>
      </c>
    </row>
    <row r="6" spans="1:25" ht="30" customHeight="1">
      <c r="A6" s="40">
        <v>3</v>
      </c>
      <c r="B6" s="41"/>
      <c r="C6" s="53" t="s">
        <v>26</v>
      </c>
      <c r="D6" s="54">
        <v>41942</v>
      </c>
      <c r="E6" s="55" t="s">
        <v>27</v>
      </c>
      <c r="F6" s="56">
        <v>46</v>
      </c>
      <c r="G6" s="56" t="s">
        <v>23</v>
      </c>
      <c r="H6" s="56">
        <v>2</v>
      </c>
      <c r="I6" s="63">
        <v>1839950</v>
      </c>
      <c r="J6" s="63">
        <v>1341</v>
      </c>
      <c r="K6" s="63">
        <v>3864839</v>
      </c>
      <c r="L6" s="63">
        <v>2831</v>
      </c>
      <c r="M6" s="63">
        <v>8303968</v>
      </c>
      <c r="N6" s="63">
        <v>5973</v>
      </c>
      <c r="O6" s="63">
        <v>4740776</v>
      </c>
      <c r="P6" s="63">
        <v>3369</v>
      </c>
      <c r="Q6" s="57">
        <f t="shared" si="0"/>
        <v>18749533</v>
      </c>
      <c r="R6" s="57">
        <f t="shared" si="0"/>
        <v>13514</v>
      </c>
      <c r="S6" s="58" t="e">
        <f t="shared" si="1"/>
        <v>#VALUE!</v>
      </c>
      <c r="T6" s="58">
        <f t="shared" si="2"/>
        <v>1387.4154950421785</v>
      </c>
      <c r="U6" s="62">
        <v>29024698</v>
      </c>
      <c r="V6" s="59">
        <f t="shared" si="3"/>
        <v>-0.35401453617191814</v>
      </c>
      <c r="W6" s="64">
        <v>54165933</v>
      </c>
      <c r="X6" s="64">
        <v>39730</v>
      </c>
      <c r="Y6" s="60">
        <f t="shared" si="4"/>
        <v>1363.35094387113</v>
      </c>
    </row>
    <row r="7" spans="1:25" ht="30" customHeight="1">
      <c r="A7" s="40">
        <v>4</v>
      </c>
      <c r="B7" s="41"/>
      <c r="C7" s="53" t="s">
        <v>28</v>
      </c>
      <c r="D7" s="54">
        <v>41942</v>
      </c>
      <c r="E7" s="55" t="s">
        <v>22</v>
      </c>
      <c r="F7" s="56">
        <v>27</v>
      </c>
      <c r="G7" s="56" t="s">
        <v>23</v>
      </c>
      <c r="H7" s="56">
        <v>2</v>
      </c>
      <c r="I7" s="65">
        <v>1642360</v>
      </c>
      <c r="J7" s="65">
        <v>1182</v>
      </c>
      <c r="K7" s="65">
        <v>3201274</v>
      </c>
      <c r="L7" s="65">
        <v>2209</v>
      </c>
      <c r="M7" s="65">
        <v>6317340</v>
      </c>
      <c r="N7" s="65">
        <v>4484</v>
      </c>
      <c r="O7" s="65">
        <v>4851935</v>
      </c>
      <c r="P7" s="65">
        <v>2882</v>
      </c>
      <c r="Q7" s="57">
        <f t="shared" si="0"/>
        <v>16012909</v>
      </c>
      <c r="R7" s="57">
        <f t="shared" si="0"/>
        <v>10757</v>
      </c>
      <c r="S7" s="58" t="e">
        <f t="shared" si="1"/>
        <v>#VALUE!</v>
      </c>
      <c r="T7" s="58">
        <f t="shared" si="2"/>
        <v>1488.6036069536117</v>
      </c>
      <c r="U7" s="62">
        <v>18837865</v>
      </c>
      <c r="V7" s="59">
        <f t="shared" si="3"/>
        <v>-0.1499615800410503</v>
      </c>
      <c r="W7" s="64">
        <v>39572509</v>
      </c>
      <c r="X7" s="64">
        <v>27553</v>
      </c>
      <c r="Y7" s="60">
        <f t="shared" si="4"/>
        <v>1436.232315900265</v>
      </c>
    </row>
    <row r="8" spans="1:25" ht="30" customHeight="1">
      <c r="A8" s="40">
        <v>5</v>
      </c>
      <c r="B8" s="41"/>
      <c r="C8" s="53" t="s">
        <v>29</v>
      </c>
      <c r="D8" s="54">
        <v>41935</v>
      </c>
      <c r="E8" s="55" t="s">
        <v>30</v>
      </c>
      <c r="F8" s="56">
        <v>49</v>
      </c>
      <c r="G8" s="56">
        <v>59</v>
      </c>
      <c r="H8" s="56">
        <v>3</v>
      </c>
      <c r="I8" s="66">
        <v>1165885</v>
      </c>
      <c r="J8" s="66">
        <v>918</v>
      </c>
      <c r="K8" s="66">
        <v>2095160</v>
      </c>
      <c r="L8" s="66">
        <v>1656</v>
      </c>
      <c r="M8" s="66">
        <v>5203625</v>
      </c>
      <c r="N8" s="66">
        <v>3876</v>
      </c>
      <c r="O8" s="66">
        <v>2920715</v>
      </c>
      <c r="P8" s="66">
        <v>2123</v>
      </c>
      <c r="Q8" s="57">
        <f t="shared" si="0"/>
        <v>11385385</v>
      </c>
      <c r="R8" s="57">
        <f t="shared" si="0"/>
        <v>8573</v>
      </c>
      <c r="S8" s="58">
        <f t="shared" si="1"/>
        <v>145.3050847457627</v>
      </c>
      <c r="T8" s="58">
        <f t="shared" si="2"/>
        <v>1328.051440569229</v>
      </c>
      <c r="U8" s="62">
        <v>21559400</v>
      </c>
      <c r="V8" s="59">
        <f t="shared" si="3"/>
        <v>-0.4719062218800152</v>
      </c>
      <c r="W8" s="44">
        <v>106489805</v>
      </c>
      <c r="X8" s="44">
        <v>82779</v>
      </c>
      <c r="Y8" s="60">
        <f t="shared" si="4"/>
        <v>1286.4350257915655</v>
      </c>
    </row>
    <row r="9" spans="1:25" ht="30" customHeight="1">
      <c r="A9" s="40">
        <v>6</v>
      </c>
      <c r="B9" s="41"/>
      <c r="C9" s="53" t="s">
        <v>31</v>
      </c>
      <c r="D9" s="54">
        <v>41914</v>
      </c>
      <c r="E9" s="55" t="s">
        <v>22</v>
      </c>
      <c r="F9" s="56">
        <v>48</v>
      </c>
      <c r="G9" s="56" t="s">
        <v>23</v>
      </c>
      <c r="H9" s="56">
        <v>6</v>
      </c>
      <c r="I9" s="65">
        <v>985260</v>
      </c>
      <c r="J9" s="65">
        <v>725</v>
      </c>
      <c r="K9" s="65">
        <v>1989915</v>
      </c>
      <c r="L9" s="65">
        <v>1429</v>
      </c>
      <c r="M9" s="65">
        <v>3852440</v>
      </c>
      <c r="N9" s="65">
        <v>2676</v>
      </c>
      <c r="O9" s="65">
        <v>2281210</v>
      </c>
      <c r="P9" s="65">
        <v>1554</v>
      </c>
      <c r="Q9" s="57">
        <f t="shared" si="0"/>
        <v>9108825</v>
      </c>
      <c r="R9" s="57">
        <f t="shared" si="0"/>
        <v>6384</v>
      </c>
      <c r="S9" s="58" t="e">
        <f t="shared" si="1"/>
        <v>#VALUE!</v>
      </c>
      <c r="T9" s="58">
        <f t="shared" si="2"/>
        <v>1426.8209586466166</v>
      </c>
      <c r="U9" s="62">
        <v>13274145</v>
      </c>
      <c r="V9" s="59">
        <f t="shared" si="3"/>
        <v>-0.3137919617421687</v>
      </c>
      <c r="W9" s="64">
        <v>188342615</v>
      </c>
      <c r="X9" s="64">
        <v>154525</v>
      </c>
      <c r="Y9" s="60">
        <f t="shared" si="4"/>
        <v>1218.848827050639</v>
      </c>
    </row>
    <row r="10" spans="1:25" ht="30" customHeight="1">
      <c r="A10" s="40">
        <v>7</v>
      </c>
      <c r="B10" s="41"/>
      <c r="C10" s="53" t="s">
        <v>32</v>
      </c>
      <c r="D10" s="54">
        <v>41942</v>
      </c>
      <c r="E10" s="55" t="s">
        <v>33</v>
      </c>
      <c r="F10" s="56">
        <v>22</v>
      </c>
      <c r="G10" s="56" t="s">
        <v>23</v>
      </c>
      <c r="H10" s="56">
        <v>2</v>
      </c>
      <c r="I10" s="65"/>
      <c r="J10" s="65"/>
      <c r="K10" s="65"/>
      <c r="L10" s="65"/>
      <c r="M10" s="65"/>
      <c r="N10" s="65"/>
      <c r="O10" s="65"/>
      <c r="P10" s="65"/>
      <c r="Q10" s="57">
        <v>6442865</v>
      </c>
      <c r="R10" s="57">
        <v>4590</v>
      </c>
      <c r="S10" s="58" t="e">
        <f t="shared" si="1"/>
        <v>#VALUE!</v>
      </c>
      <c r="T10" s="58">
        <f t="shared" si="2"/>
        <v>1403.6742919389978</v>
      </c>
      <c r="U10" s="62">
        <v>6329610</v>
      </c>
      <c r="V10" s="59">
        <f t="shared" si="3"/>
        <v>0.017892887555473403</v>
      </c>
      <c r="W10" s="57">
        <v>15651305</v>
      </c>
      <c r="X10" s="57">
        <v>12882</v>
      </c>
      <c r="Y10" s="60">
        <f t="shared" si="4"/>
        <v>1214.9747709982921</v>
      </c>
    </row>
    <row r="11" spans="1:25" ht="30" customHeight="1">
      <c r="A11" s="40">
        <v>8</v>
      </c>
      <c r="B11" s="41"/>
      <c r="C11" s="53" t="s">
        <v>34</v>
      </c>
      <c r="D11" s="54">
        <v>41935</v>
      </c>
      <c r="E11" s="55" t="s">
        <v>35</v>
      </c>
      <c r="F11" s="56">
        <v>17</v>
      </c>
      <c r="G11" s="56" t="s">
        <v>23</v>
      </c>
      <c r="H11" s="56">
        <v>3</v>
      </c>
      <c r="I11" s="67">
        <v>390730</v>
      </c>
      <c r="J11" s="67">
        <v>305</v>
      </c>
      <c r="K11" s="67">
        <v>874690</v>
      </c>
      <c r="L11" s="67">
        <v>686</v>
      </c>
      <c r="M11" s="67">
        <v>2250440</v>
      </c>
      <c r="N11" s="67">
        <v>1683</v>
      </c>
      <c r="O11" s="67">
        <v>1399720</v>
      </c>
      <c r="P11" s="67">
        <v>1006</v>
      </c>
      <c r="Q11" s="57">
        <f>+I11+K11+M11+O11</f>
        <v>4915580</v>
      </c>
      <c r="R11" s="57">
        <f>+J11+L11+N11+P11</f>
        <v>3680</v>
      </c>
      <c r="S11" s="58" t="e">
        <f t="shared" si="1"/>
        <v>#VALUE!</v>
      </c>
      <c r="T11" s="58">
        <f t="shared" si="2"/>
        <v>1335.7554347826087</v>
      </c>
      <c r="U11" s="62">
        <v>5948560</v>
      </c>
      <c r="V11" s="59">
        <f t="shared" si="3"/>
        <v>-0.17365211076294096</v>
      </c>
      <c r="W11" s="44">
        <v>29013465</v>
      </c>
      <c r="X11" s="44">
        <v>21741</v>
      </c>
      <c r="Y11" s="60">
        <f t="shared" si="4"/>
        <v>1334.5046226024563</v>
      </c>
    </row>
    <row r="12" spans="1:25" ht="30" customHeight="1">
      <c r="A12" s="40">
        <v>9</v>
      </c>
      <c r="B12" s="41"/>
      <c r="C12" s="53" t="s">
        <v>37</v>
      </c>
      <c r="D12" s="54">
        <v>41928</v>
      </c>
      <c r="E12" s="55" t="s">
        <v>30</v>
      </c>
      <c r="F12" s="56">
        <v>50</v>
      </c>
      <c r="G12" s="56">
        <v>50</v>
      </c>
      <c r="H12" s="56">
        <v>4</v>
      </c>
      <c r="I12" s="66">
        <v>184770</v>
      </c>
      <c r="J12" s="66">
        <v>149</v>
      </c>
      <c r="K12" s="66">
        <v>274120</v>
      </c>
      <c r="L12" s="66">
        <v>224</v>
      </c>
      <c r="M12" s="66">
        <v>1861310</v>
      </c>
      <c r="N12" s="66">
        <v>1339</v>
      </c>
      <c r="O12" s="66">
        <v>1697400</v>
      </c>
      <c r="P12" s="66">
        <v>1251</v>
      </c>
      <c r="Q12" s="57">
        <f>+I12+K12+M12+O12</f>
        <v>4017600</v>
      </c>
      <c r="R12" s="57">
        <f>+J12+L12+N12+P12</f>
        <v>2963</v>
      </c>
      <c r="S12" s="58">
        <f t="shared" si="1"/>
        <v>59.26</v>
      </c>
      <c r="T12" s="58">
        <f t="shared" si="2"/>
        <v>1355.923050961863</v>
      </c>
      <c r="U12" s="62">
        <v>7617171</v>
      </c>
      <c r="V12" s="59">
        <f t="shared" si="3"/>
        <v>-0.4725600882532373</v>
      </c>
      <c r="W12" s="44">
        <v>47998046</v>
      </c>
      <c r="X12" s="44">
        <v>37605</v>
      </c>
      <c r="Y12" s="58">
        <f t="shared" si="4"/>
        <v>1276.3740460045208</v>
      </c>
    </row>
    <row r="13" spans="1:25" ht="30" customHeight="1">
      <c r="A13" s="40">
        <v>10</v>
      </c>
      <c r="B13" s="41"/>
      <c r="C13" s="53" t="s">
        <v>36</v>
      </c>
      <c r="D13" s="54">
        <v>41949</v>
      </c>
      <c r="E13" s="55" t="s">
        <v>35</v>
      </c>
      <c r="F13" s="56">
        <v>20</v>
      </c>
      <c r="G13" s="56" t="s">
        <v>23</v>
      </c>
      <c r="H13" s="56">
        <v>1</v>
      </c>
      <c r="I13" s="67">
        <v>434725</v>
      </c>
      <c r="J13" s="67">
        <v>302</v>
      </c>
      <c r="K13" s="67">
        <v>701955</v>
      </c>
      <c r="L13" s="67">
        <v>492</v>
      </c>
      <c r="M13" s="67">
        <v>1678620</v>
      </c>
      <c r="N13" s="67">
        <v>1161</v>
      </c>
      <c r="O13" s="67">
        <v>1149120</v>
      </c>
      <c r="P13" s="67">
        <v>791</v>
      </c>
      <c r="Q13" s="57">
        <f>+I13+K13+M13+O13</f>
        <v>3964420</v>
      </c>
      <c r="R13" s="57">
        <f>+J13+L13+N13+P13</f>
        <v>2746</v>
      </c>
      <c r="S13" s="58" t="e">
        <f>IF(Q13&lt;&gt;0,R13/G13,"")</f>
        <v>#VALUE!</v>
      </c>
      <c r="T13" s="58">
        <f>IF(Q13&lt;&gt;0,Q13/R13,"")</f>
        <v>1443.7072104879826</v>
      </c>
      <c r="U13" s="62">
        <v>0</v>
      </c>
      <c r="V13" s="59">
        <f>IF(U13&lt;&gt;0,-(U13-Q13)/U13,"")</f>
      </c>
      <c r="W13" s="44">
        <v>3964420</v>
      </c>
      <c r="X13" s="44">
        <v>2746</v>
      </c>
      <c r="Y13" s="60">
        <f>W13/X13</f>
        <v>1443.7072104879826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6"/>
      <c r="J14" s="46"/>
      <c r="K14" s="46"/>
      <c r="L14" s="46"/>
      <c r="M14" s="46"/>
      <c r="N14" s="46"/>
      <c r="O14" s="46"/>
      <c r="P14" s="46"/>
      <c r="Q14" s="47"/>
      <c r="R14" s="48"/>
      <c r="S14" s="49"/>
      <c r="T14" s="46"/>
      <c r="U14" s="46"/>
      <c r="V14" s="46"/>
      <c r="W14" s="46"/>
      <c r="X14" s="46"/>
      <c r="Y14" s="46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184747672</v>
      </c>
      <c r="R15" s="27">
        <f>SUM(R4:R14)</f>
        <v>131891</v>
      </c>
      <c r="S15" s="28">
        <f>R15/G15</f>
        <v>1210.0091743119267</v>
      </c>
      <c r="T15" s="45">
        <f>Q15/R15</f>
        <v>1400.760264157524</v>
      </c>
      <c r="U15" s="50">
        <v>146433810</v>
      </c>
      <c r="V15" s="38">
        <f>IF(U15&lt;&gt;0,-(U15-Q15)/U15,"")</f>
        <v>0.26164628237153703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2014-11-11T10:27:49Z</dcterms:modified>
  <cp:category/>
  <cp:version/>
  <cp:contentType/>
  <cp:contentStatus/>
</cp:coreProperties>
</file>