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9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<sst xmlns="http://schemas.openxmlformats.org/spreadsheetml/2006/main" count="65" uniqueCount="40">
  <si>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</si>
  <si>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</si>
  <si>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</si>
  <si>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</si>
  <si>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</si>
  <si>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</si>
  <si>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</si>
  <si>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</si>
  <si>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</si>
  <si>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</si>
  <si>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</si>
  <si>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</si>
  <si>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</si>
  <si>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</si>
  <si>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</si>
  <si>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</si>
  <si>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</si>
  <si>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</si>
  <si>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</si>
  <si>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</si>
  <si>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</si>
  <si>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Iron Man 2</t>
  </si>
  <si>
    <t>UIP</t>
  </si>
  <si>
    <t>31+1</t>
  </si>
  <si>
    <t>How To Train Your Dragon</t>
  </si>
  <si>
    <t>27+1+16+3</t>
  </si>
  <si>
    <t>Avatar</t>
  </si>
  <si>
    <t>InterCom</t>
  </si>
  <si>
    <t>31+17+2+1</t>
  </si>
  <si>
    <t>n/a</t>
  </si>
  <si>
    <t>Date Night</t>
  </si>
  <si>
    <t>The Bounty Hunter</t>
  </si>
  <si>
    <t>When In Rome</t>
  </si>
  <si>
    <t>Forum Hungary</t>
  </si>
  <si>
    <t>Alice in Wonderland</t>
  </si>
  <si>
    <t>Brooklyn's Finest</t>
  </si>
  <si>
    <t>Palace Pictures</t>
  </si>
  <si>
    <t>Remember Me</t>
  </si>
  <si>
    <t>Clash of the Titans</t>
  </si>
  <si>
    <t>17+1+21+1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</si>
</sst>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02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82825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MAY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V10" sqref="V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00390625" style="0" customWidth="1"/>
    <col min="4" max="4" width="12.7109375" style="0" customWidth="1"/>
    <col min="5" max="5" width="19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421875" style="0" customWidth="1"/>
    <col min="24" max="24" width="12.8515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40297</v>
      </c>
      <c r="E4" s="58" t="s">
        <v>22</v>
      </c>
      <c r="F4" s="59" t="s">
        <v>23</v>
      </c>
      <c r="G4" s="59">
        <v>32</v>
      </c>
      <c r="H4" s="59">
        <v>2</v>
      </c>
      <c r="I4" s="60">
        <v>5060180</v>
      </c>
      <c r="J4" s="60">
        <v>4484</v>
      </c>
      <c r="K4" s="61">
        <v>8403945</v>
      </c>
      <c r="L4" s="61">
        <v>7655</v>
      </c>
      <c r="M4" s="61">
        <v>14841370</v>
      </c>
      <c r="N4" s="61">
        <v>13054</v>
      </c>
      <c r="O4" s="61">
        <v>9867190</v>
      </c>
      <c r="P4" s="61">
        <v>8526</v>
      </c>
      <c r="Q4" s="62">
        <f>+I4+K4+M4+O4</f>
        <v>38172685</v>
      </c>
      <c r="R4" s="62">
        <f>+J4+L4+N4+P4</f>
        <v>33719</v>
      </c>
      <c r="S4" s="63">
        <f>IF(Q4&lt;&gt;0,R4/G4,"")</f>
        <v>1053.71875</v>
      </c>
      <c r="T4" s="63">
        <f>IF(Q4&lt;&gt;0,Q4/R4,"")</f>
        <v>1132.0823571280287</v>
      </c>
      <c r="U4" s="64">
        <v>48847094</v>
      </c>
      <c r="V4" s="65">
        <f>IF(U4&lt;&gt;0,-(U4-Q4)/U4,"")</f>
        <v>-0.21852700183147025</v>
      </c>
      <c r="W4" s="48">
        <v>106881084</v>
      </c>
      <c r="X4" s="48">
        <v>95769</v>
      </c>
      <c r="Y4" s="50">
        <f>W4/X4</f>
        <v>1116.0300723616201</v>
      </c>
    </row>
    <row r="5" spans="1:25" ht="30" customHeight="1">
      <c r="A5" s="40">
        <v>2</v>
      </c>
      <c r="B5" s="41"/>
      <c r="C5" s="56" t="s">
        <v>38</v>
      </c>
      <c r="D5" s="57">
        <v>40283</v>
      </c>
      <c r="E5" s="58" t="s">
        <v>27</v>
      </c>
      <c r="F5" s="59" t="s">
        <v>39</v>
      </c>
      <c r="G5" s="59" t="s">
        <v>29</v>
      </c>
      <c r="H5" s="59">
        <v>4</v>
      </c>
      <c r="I5" s="67">
        <v>1577420</v>
      </c>
      <c r="J5" s="67">
        <v>1130</v>
      </c>
      <c r="K5" s="67">
        <v>3169155</v>
      </c>
      <c r="L5" s="67">
        <v>2276</v>
      </c>
      <c r="M5" s="67">
        <v>6575570</v>
      </c>
      <c r="N5" s="67">
        <v>4664</v>
      </c>
      <c r="O5" s="67">
        <v>4124300</v>
      </c>
      <c r="P5" s="67">
        <v>2897</v>
      </c>
      <c r="Q5" s="62">
        <f>+I5+K5+M5+O5</f>
        <v>15446445</v>
      </c>
      <c r="R5" s="62">
        <f>+J5+L5+N5+P5</f>
        <v>10967</v>
      </c>
      <c r="S5" s="63" t="e">
        <f>IF(Q5&lt;&gt;0,R5/G5,"")</f>
        <v>#VALUE!</v>
      </c>
      <c r="T5" s="63">
        <f>IF(Q5&lt;&gt;0,Q5/R5,"")</f>
        <v>1408.4476155739947</v>
      </c>
      <c r="U5" s="64">
        <v>14164860</v>
      </c>
      <c r="V5" s="65">
        <f>IF(U5&lt;&gt;0,-(U5-Q5)/U5,"")</f>
        <v>0.09047636192662688</v>
      </c>
      <c r="W5" s="68">
        <v>174154450</v>
      </c>
      <c r="X5" s="68">
        <v>124283</v>
      </c>
      <c r="Y5" s="50">
        <f>W5/X5</f>
        <v>1401.2733036698503</v>
      </c>
    </row>
    <row r="6" spans="1:25" ht="30" customHeight="1">
      <c r="A6" s="40">
        <v>10</v>
      </c>
      <c r="B6" s="41"/>
      <c r="C6" s="66" t="s">
        <v>37</v>
      </c>
      <c r="D6" s="57">
        <v>40304</v>
      </c>
      <c r="E6" s="58" t="s">
        <v>36</v>
      </c>
      <c r="F6" s="59">
        <v>24</v>
      </c>
      <c r="G6" s="59" t="s">
        <v>29</v>
      </c>
      <c r="H6" s="59">
        <v>1</v>
      </c>
      <c r="I6" s="70">
        <v>2407716</v>
      </c>
      <c r="J6" s="70">
        <v>2129</v>
      </c>
      <c r="K6" s="70">
        <v>3008780</v>
      </c>
      <c r="L6" s="70">
        <v>2670</v>
      </c>
      <c r="M6" s="70">
        <v>3867665</v>
      </c>
      <c r="N6" s="70">
        <v>3384</v>
      </c>
      <c r="O6" s="70">
        <v>2828815</v>
      </c>
      <c r="P6" s="70">
        <v>2444</v>
      </c>
      <c r="Q6" s="62">
        <f aca="true" t="shared" si="0" ref="Q6:R12">+I6+K6+M6+O6</f>
        <v>12112976</v>
      </c>
      <c r="R6" s="62">
        <f t="shared" si="0"/>
        <v>10627</v>
      </c>
      <c r="S6" s="63" t="e">
        <f aca="true" t="shared" si="1" ref="S6:S13">IF(Q6&lt;&gt;0,R6/G6,"")</f>
        <v>#VALUE!</v>
      </c>
      <c r="T6" s="63">
        <f aca="true" t="shared" si="2" ref="T6:T13">IF(Q6&lt;&gt;0,Q6/R6,"")</f>
        <v>1139.8302437188295</v>
      </c>
      <c r="U6" s="64">
        <v>0</v>
      </c>
      <c r="V6" s="65">
        <f aca="true" t="shared" si="3" ref="V6:V13">IF(U6&lt;&gt;0,-(U6-Q6)/U6,"")</f>
      </c>
      <c r="W6" s="51">
        <v>12112976</v>
      </c>
      <c r="X6" s="51">
        <v>10627</v>
      </c>
      <c r="Y6" s="50">
        <f aca="true" t="shared" si="4" ref="Y6:Y13">W6/X6</f>
        <v>1139.8302437188295</v>
      </c>
    </row>
    <row r="7" spans="1:25" ht="30" customHeight="1">
      <c r="A7" s="40">
        <v>4</v>
      </c>
      <c r="B7" s="41"/>
      <c r="C7" s="56" t="s">
        <v>24</v>
      </c>
      <c r="D7" s="57">
        <v>40262</v>
      </c>
      <c r="E7" s="58" t="s">
        <v>22</v>
      </c>
      <c r="F7" s="59" t="s">
        <v>25</v>
      </c>
      <c r="G7" s="59">
        <v>47</v>
      </c>
      <c r="H7" s="59">
        <v>7</v>
      </c>
      <c r="I7" s="60">
        <v>553680</v>
      </c>
      <c r="J7" s="60">
        <v>467</v>
      </c>
      <c r="K7" s="61">
        <v>962570</v>
      </c>
      <c r="L7" s="61">
        <v>859</v>
      </c>
      <c r="M7" s="61">
        <v>3530850</v>
      </c>
      <c r="N7" s="61">
        <v>2632</v>
      </c>
      <c r="O7" s="61">
        <v>3938530</v>
      </c>
      <c r="P7" s="61">
        <v>2910</v>
      </c>
      <c r="Q7" s="62">
        <f t="shared" si="0"/>
        <v>8985630</v>
      </c>
      <c r="R7" s="62">
        <f t="shared" si="0"/>
        <v>6868</v>
      </c>
      <c r="S7" s="63">
        <f t="shared" si="1"/>
        <v>146.12765957446808</v>
      </c>
      <c r="T7" s="63">
        <f t="shared" si="2"/>
        <v>1308.3328479906813</v>
      </c>
      <c r="U7" s="64">
        <v>6388575</v>
      </c>
      <c r="V7" s="65">
        <f t="shared" si="3"/>
        <v>0.4065155375024947</v>
      </c>
      <c r="W7" s="48">
        <v>191595840</v>
      </c>
      <c r="X7" s="48">
        <v>147739</v>
      </c>
      <c r="Y7" s="50">
        <f t="shared" si="4"/>
        <v>1296.8535051678975</v>
      </c>
    </row>
    <row r="8" spans="1:25" ht="30" customHeight="1">
      <c r="A8" s="40">
        <v>5</v>
      </c>
      <c r="B8" s="41"/>
      <c r="C8" s="66" t="s">
        <v>26</v>
      </c>
      <c r="D8" s="57">
        <v>40164</v>
      </c>
      <c r="E8" s="58" t="s">
        <v>27</v>
      </c>
      <c r="F8" s="59" t="s">
        <v>28</v>
      </c>
      <c r="G8" s="59" t="s">
        <v>29</v>
      </c>
      <c r="H8" s="59">
        <v>21</v>
      </c>
      <c r="I8" s="67">
        <v>672090</v>
      </c>
      <c r="J8" s="67">
        <v>424</v>
      </c>
      <c r="K8" s="67">
        <v>1880050</v>
      </c>
      <c r="L8" s="67">
        <v>1164</v>
      </c>
      <c r="M8" s="67">
        <v>3233980</v>
      </c>
      <c r="N8" s="67">
        <v>2028</v>
      </c>
      <c r="O8" s="67">
        <v>2393160</v>
      </c>
      <c r="P8" s="67">
        <v>1467</v>
      </c>
      <c r="Q8" s="62">
        <f t="shared" si="0"/>
        <v>8179280</v>
      </c>
      <c r="R8" s="62">
        <f t="shared" si="0"/>
        <v>5083</v>
      </c>
      <c r="S8" s="63" t="e">
        <f t="shared" si="1"/>
        <v>#VALUE!</v>
      </c>
      <c r="T8" s="63">
        <f t="shared" si="2"/>
        <v>1609.1442061774542</v>
      </c>
      <c r="U8" s="64">
        <v>4210960</v>
      </c>
      <c r="V8" s="65">
        <f t="shared" si="3"/>
        <v>0.9423789349696982</v>
      </c>
      <c r="W8" s="68">
        <v>1648886080</v>
      </c>
      <c r="X8" s="68">
        <v>1136972</v>
      </c>
      <c r="Y8" s="50">
        <f t="shared" si="4"/>
        <v>1450.24334812115</v>
      </c>
    </row>
    <row r="9" spans="1:25" ht="30" customHeight="1">
      <c r="A9" s="40">
        <v>6</v>
      </c>
      <c r="B9" s="41"/>
      <c r="C9" s="56" t="s">
        <v>30</v>
      </c>
      <c r="D9" s="57">
        <v>40276</v>
      </c>
      <c r="E9" s="58" t="s">
        <v>27</v>
      </c>
      <c r="F9" s="59">
        <v>28</v>
      </c>
      <c r="G9" s="59" t="s">
        <v>29</v>
      </c>
      <c r="H9" s="59">
        <v>5</v>
      </c>
      <c r="I9" s="69">
        <v>708050</v>
      </c>
      <c r="J9" s="69">
        <v>620</v>
      </c>
      <c r="K9" s="67">
        <v>1204410</v>
      </c>
      <c r="L9" s="67">
        <v>1019</v>
      </c>
      <c r="M9" s="67">
        <v>2621620</v>
      </c>
      <c r="N9" s="67">
        <v>2217</v>
      </c>
      <c r="O9" s="67">
        <v>1615220</v>
      </c>
      <c r="P9" s="67">
        <v>1353</v>
      </c>
      <c r="Q9" s="62">
        <f t="shared" si="0"/>
        <v>6149300</v>
      </c>
      <c r="R9" s="62">
        <f t="shared" si="0"/>
        <v>5209</v>
      </c>
      <c r="S9" s="63" t="e">
        <f t="shared" si="1"/>
        <v>#VALUE!</v>
      </c>
      <c r="T9" s="63">
        <f t="shared" si="2"/>
        <v>1180.5144941447495</v>
      </c>
      <c r="U9" s="64">
        <v>4315775</v>
      </c>
      <c r="V9" s="65">
        <f t="shared" si="3"/>
        <v>0.4248425833135416</v>
      </c>
      <c r="W9" s="68">
        <v>58849335</v>
      </c>
      <c r="X9" s="68">
        <v>50925</v>
      </c>
      <c r="Y9" s="50">
        <f t="shared" si="4"/>
        <v>1155.6079528718703</v>
      </c>
    </row>
    <row r="10" spans="1:25" ht="30" customHeight="1">
      <c r="A10" s="40">
        <v>7</v>
      </c>
      <c r="B10" s="41"/>
      <c r="C10" s="66" t="s">
        <v>31</v>
      </c>
      <c r="D10" s="57">
        <v>40269</v>
      </c>
      <c r="E10" s="58" t="s">
        <v>27</v>
      </c>
      <c r="F10" s="59">
        <v>28</v>
      </c>
      <c r="G10" s="59" t="s">
        <v>29</v>
      </c>
      <c r="H10" s="59">
        <v>6</v>
      </c>
      <c r="I10" s="69">
        <v>631180</v>
      </c>
      <c r="J10" s="69">
        <v>621</v>
      </c>
      <c r="K10" s="67">
        <v>1240930</v>
      </c>
      <c r="L10" s="67">
        <v>1060</v>
      </c>
      <c r="M10" s="67">
        <v>2564000</v>
      </c>
      <c r="N10" s="67">
        <v>2209</v>
      </c>
      <c r="O10" s="67">
        <v>1560990</v>
      </c>
      <c r="P10" s="67">
        <v>1332</v>
      </c>
      <c r="Q10" s="62">
        <f t="shared" si="0"/>
        <v>5997100</v>
      </c>
      <c r="R10" s="62">
        <f t="shared" si="0"/>
        <v>5222</v>
      </c>
      <c r="S10" s="63" t="e">
        <f t="shared" si="1"/>
        <v>#VALUE!</v>
      </c>
      <c r="T10" s="63">
        <f t="shared" si="2"/>
        <v>1148.4297204136346</v>
      </c>
      <c r="U10" s="64">
        <v>4559405</v>
      </c>
      <c r="V10" s="65">
        <f t="shared" si="3"/>
        <v>0.3153251356262495</v>
      </c>
      <c r="W10" s="68">
        <v>139760165</v>
      </c>
      <c r="X10" s="68">
        <v>122542</v>
      </c>
      <c r="Y10" s="50">
        <f t="shared" si="4"/>
        <v>1140.5082747139757</v>
      </c>
    </row>
    <row r="11" spans="1:25" ht="30" customHeight="1">
      <c r="A11" s="40">
        <v>8</v>
      </c>
      <c r="B11" s="41"/>
      <c r="C11" s="56" t="s">
        <v>32</v>
      </c>
      <c r="D11" s="57">
        <v>40290</v>
      </c>
      <c r="E11" s="58" t="s">
        <v>33</v>
      </c>
      <c r="F11" s="59">
        <v>13</v>
      </c>
      <c r="G11" s="59" t="s">
        <v>29</v>
      </c>
      <c r="H11" s="59">
        <v>3</v>
      </c>
      <c r="I11" s="61">
        <v>747220</v>
      </c>
      <c r="J11" s="61">
        <v>650</v>
      </c>
      <c r="K11" s="61">
        <v>1151930</v>
      </c>
      <c r="L11" s="61">
        <v>957</v>
      </c>
      <c r="M11" s="61">
        <v>1923400</v>
      </c>
      <c r="N11" s="61">
        <v>1598</v>
      </c>
      <c r="O11" s="61">
        <v>1114950</v>
      </c>
      <c r="P11" s="61">
        <v>932</v>
      </c>
      <c r="Q11" s="62">
        <f t="shared" si="0"/>
        <v>4937500</v>
      </c>
      <c r="R11" s="62">
        <f t="shared" si="0"/>
        <v>4137</v>
      </c>
      <c r="S11" s="63" t="e">
        <f t="shared" si="1"/>
        <v>#VALUE!</v>
      </c>
      <c r="T11" s="63">
        <f t="shared" si="2"/>
        <v>1193.497703649988</v>
      </c>
      <c r="U11" s="64">
        <v>4732900</v>
      </c>
      <c r="V11" s="65">
        <f t="shared" si="3"/>
        <v>0.043229309725538255</v>
      </c>
      <c r="W11" s="48">
        <v>23204165</v>
      </c>
      <c r="X11" s="48">
        <v>19633</v>
      </c>
      <c r="Y11" s="50">
        <f t="shared" si="4"/>
        <v>1181.8960423776296</v>
      </c>
    </row>
    <row r="12" spans="1:25" ht="30" customHeight="1">
      <c r="A12" s="40">
        <v>9</v>
      </c>
      <c r="B12" s="41"/>
      <c r="C12" s="56" t="s">
        <v>35</v>
      </c>
      <c r="D12" s="57">
        <v>40290</v>
      </c>
      <c r="E12" s="58" t="s">
        <v>36</v>
      </c>
      <c r="F12" s="59">
        <v>20</v>
      </c>
      <c r="G12" s="59" t="s">
        <v>29</v>
      </c>
      <c r="H12" s="59">
        <v>3</v>
      </c>
      <c r="I12" s="70">
        <v>529380</v>
      </c>
      <c r="J12" s="70">
        <v>435</v>
      </c>
      <c r="K12" s="70">
        <v>740000</v>
      </c>
      <c r="L12" s="70">
        <v>604</v>
      </c>
      <c r="M12" s="70">
        <v>1319955</v>
      </c>
      <c r="N12" s="70">
        <v>1038</v>
      </c>
      <c r="O12" s="70">
        <v>969770</v>
      </c>
      <c r="P12" s="70">
        <v>782</v>
      </c>
      <c r="Q12" s="62">
        <f t="shared" si="0"/>
        <v>3559105</v>
      </c>
      <c r="R12" s="62">
        <f t="shared" si="0"/>
        <v>2859</v>
      </c>
      <c r="S12" s="63" t="e">
        <f t="shared" si="1"/>
        <v>#VALUE!</v>
      </c>
      <c r="T12" s="63">
        <f t="shared" si="2"/>
        <v>1244.8775795732774</v>
      </c>
      <c r="U12" s="64">
        <v>3321625</v>
      </c>
      <c r="V12" s="65">
        <f t="shared" si="3"/>
        <v>0.07149512663229594</v>
      </c>
      <c r="W12" s="71">
        <v>20723605</v>
      </c>
      <c r="X12" s="71">
        <v>16847</v>
      </c>
      <c r="Y12" s="50">
        <f t="shared" si="4"/>
        <v>1230.1065471597317</v>
      </c>
    </row>
    <row r="13" spans="1:25" ht="30" customHeight="1">
      <c r="A13" s="40">
        <v>10</v>
      </c>
      <c r="B13" s="41"/>
      <c r="C13" s="56" t="s">
        <v>34</v>
      </c>
      <c r="D13" s="57">
        <v>40241</v>
      </c>
      <c r="E13" s="58" t="s">
        <v>33</v>
      </c>
      <c r="F13" s="59">
        <v>46</v>
      </c>
      <c r="G13" s="59" t="s">
        <v>29</v>
      </c>
      <c r="H13" s="59">
        <v>10</v>
      </c>
      <c r="I13" s="61">
        <v>199320</v>
      </c>
      <c r="J13" s="61">
        <v>160</v>
      </c>
      <c r="K13" s="61">
        <v>345940</v>
      </c>
      <c r="L13" s="61">
        <v>228</v>
      </c>
      <c r="M13" s="61">
        <v>972280</v>
      </c>
      <c r="N13" s="61">
        <v>665</v>
      </c>
      <c r="O13" s="61">
        <v>983490</v>
      </c>
      <c r="P13" s="61">
        <v>662</v>
      </c>
      <c r="Q13" s="62">
        <f>+I13+K13+M13+O13</f>
        <v>2501030</v>
      </c>
      <c r="R13" s="62">
        <f>+J13+L13+N13+P13</f>
        <v>1715</v>
      </c>
      <c r="S13" s="63" t="e">
        <f t="shared" si="1"/>
        <v>#VALUE!</v>
      </c>
      <c r="T13" s="63">
        <f t="shared" si="2"/>
        <v>1458.3265306122448</v>
      </c>
      <c r="U13" s="64">
        <v>2195340</v>
      </c>
      <c r="V13" s="65">
        <f t="shared" si="3"/>
        <v>0.13924494611313054</v>
      </c>
      <c r="W13" s="48">
        <v>344708805</v>
      </c>
      <c r="X13" s="48">
        <v>251120</v>
      </c>
      <c r="Y13" s="50">
        <f t="shared" si="4"/>
        <v>1372.6855885632367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79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106041051</v>
      </c>
      <c r="R15" s="27">
        <f>SUM(R4:R14)</f>
        <v>86406</v>
      </c>
      <c r="S15" s="28">
        <f>R15/G15</f>
        <v>1093.746835443038</v>
      </c>
      <c r="T15" s="49">
        <f>Q15/R15</f>
        <v>1227.241754044858</v>
      </c>
      <c r="U15" s="39">
        <v>93844174</v>
      </c>
      <c r="V15" s="38">
        <f>IF(U15&lt;&gt;0,-(U15-Q15)/U15,"")</f>
        <v>0.12996946406070983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2010-05-10T12:32:34Z</dcterms:modified>
  <cp:category/>
  <cp:version/>
  <cp:contentType/>
  <cp:contentStatus/>
</cp:coreProperties>
</file>