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1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<sst xmlns="http://schemas.openxmlformats.org/spreadsheetml/2006/main" count="63" uniqueCount="38">
  <si>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</si>
  <si>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</si>
  <si>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</si>
  <si>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</si>
  <si>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</si>
  <si>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</si>
  <si>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</si>
  <si>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</si>
  <si>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</si>
  <si>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</si>
  <si>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</si>
  <si>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</si>
  <si>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</si>
  <si>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</si>
  <si>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</si>
  <si>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</si>
  <si>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</si>
  <si>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</si>
  <si>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</si>
  <si>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</si>
  <si>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</si>
  <si>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Inception</t>
  </si>
  <si>
    <t>InterCom</t>
  </si>
  <si>
    <t>n/a</t>
  </si>
  <si>
    <t>Grown Ups</t>
  </si>
  <si>
    <t>Shrek Forever After</t>
  </si>
  <si>
    <t>UIP</t>
  </si>
  <si>
    <t>26+1+25+1</t>
  </si>
  <si>
    <t>The Last Airbender</t>
  </si>
  <si>
    <t>Tinker Bell and the Great Fairy Rescue</t>
  </si>
  <si>
    <t>Forum Hungary</t>
  </si>
  <si>
    <t>The Twilight Saga: Eclipse</t>
  </si>
  <si>
    <t xml:space="preserve">Knight and Day </t>
  </si>
  <si>
    <t>The Ghost Writer</t>
  </si>
  <si>
    <t>The Rebound</t>
  </si>
  <si>
    <t>Budapest Film</t>
  </si>
  <si>
    <t>Toy Story 3</t>
  </si>
  <si>
    <t>19+1+26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</si>
</sst>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5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8" xfId="55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3" fontId="33" fillId="25" borderId="26" xfId="0" applyNumberFormat="1" applyFont="1" applyFill="1" applyBorder="1" applyAlignment="1">
      <alignment vertical="center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3" fontId="14" fillId="0" borderId="26" xfId="0" applyNumberFormat="1" applyFont="1" applyBorder="1" applyAlignment="1">
      <alignment horizontal="right"/>
    </xf>
    <xf numFmtId="3" fontId="14" fillId="0" borderId="26" xfId="40" applyNumberFormat="1" applyFont="1" applyBorder="1" applyAlignment="1">
      <alignment horizontal="right"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24" borderId="31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535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0972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29 JULY-1 AUGUST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" sqref="C1: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2.57421875" style="0" customWidth="1"/>
    <col min="4" max="4" width="14.28125" style="0" customWidth="1"/>
    <col min="5" max="5" width="19.57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00390625" style="0" customWidth="1"/>
    <col min="18" max="18" width="9.421875" style="0" bestFit="1" customWidth="1"/>
    <col min="19" max="19" width="10.574218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0" t="s">
        <v>0</v>
      </c>
      <c r="D2" s="82" t="s">
        <v>1</v>
      </c>
      <c r="E2" s="82" t="s">
        <v>2</v>
      </c>
      <c r="F2" s="71" t="s">
        <v>3</v>
      </c>
      <c r="G2" s="71" t="s">
        <v>4</v>
      </c>
      <c r="H2" s="71" t="s">
        <v>5</v>
      </c>
      <c r="I2" s="73" t="s">
        <v>18</v>
      </c>
      <c r="J2" s="73"/>
      <c r="K2" s="73" t="s">
        <v>6</v>
      </c>
      <c r="L2" s="73"/>
      <c r="M2" s="73" t="s">
        <v>7</v>
      </c>
      <c r="N2" s="73"/>
      <c r="O2" s="73" t="s">
        <v>8</v>
      </c>
      <c r="P2" s="73"/>
      <c r="Q2" s="73" t="s">
        <v>9</v>
      </c>
      <c r="R2" s="73"/>
      <c r="S2" s="73"/>
      <c r="T2" s="73"/>
      <c r="U2" s="73" t="s">
        <v>10</v>
      </c>
      <c r="V2" s="73"/>
      <c r="W2" s="73" t="s">
        <v>11</v>
      </c>
      <c r="X2" s="73"/>
      <c r="Y2" s="76"/>
    </row>
    <row r="3" spans="1:25" ht="30" customHeight="1">
      <c r="A3" s="13"/>
      <c r="B3" s="14"/>
      <c r="C3" s="81"/>
      <c r="D3" s="83"/>
      <c r="E3" s="84"/>
      <c r="F3" s="72"/>
      <c r="G3" s="72"/>
      <c r="H3" s="7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28</v>
      </c>
      <c r="D4" s="56">
        <v>40388</v>
      </c>
      <c r="E4" s="57" t="s">
        <v>26</v>
      </c>
      <c r="F4" s="58" t="s">
        <v>37</v>
      </c>
      <c r="G4" s="58">
        <v>50</v>
      </c>
      <c r="H4" s="58">
        <v>1</v>
      </c>
      <c r="I4" s="69">
        <v>17085595</v>
      </c>
      <c r="J4" s="69">
        <v>12608</v>
      </c>
      <c r="K4" s="69">
        <v>14775810</v>
      </c>
      <c r="L4" s="69">
        <v>10856</v>
      </c>
      <c r="M4" s="69">
        <v>19238970</v>
      </c>
      <c r="N4" s="69">
        <v>13832</v>
      </c>
      <c r="O4" s="69">
        <v>14097120</v>
      </c>
      <c r="P4" s="69">
        <v>10231</v>
      </c>
      <c r="Q4" s="60">
        <f aca="true" t="shared" si="0" ref="Q4:R6">+I4+K4+M4+O4</f>
        <v>65197495</v>
      </c>
      <c r="R4" s="60">
        <f t="shared" si="0"/>
        <v>47527</v>
      </c>
      <c r="S4" s="61">
        <f>IF(Q4&lt;&gt;0,R4/G4,"")</f>
        <v>950.54</v>
      </c>
      <c r="T4" s="62">
        <f>IF(Q4&lt;&gt;0,Q4/R4,"")</f>
        <v>1371.7990826267173</v>
      </c>
      <c r="U4" s="63">
        <v>0</v>
      </c>
      <c r="V4" s="64">
        <f>IF(U4&lt;&gt;0,-(U4-Q4)/U4,"")</f>
      </c>
      <c r="W4" s="48">
        <v>65197495</v>
      </c>
      <c r="X4" s="48">
        <v>47527</v>
      </c>
      <c r="Y4" s="50">
        <f>W4/X4</f>
        <v>1371.7990826267173</v>
      </c>
    </row>
    <row r="5" spans="1:25" ht="30" customHeight="1">
      <c r="A5" s="40">
        <v>2</v>
      </c>
      <c r="B5" s="41"/>
      <c r="C5" s="55" t="s">
        <v>21</v>
      </c>
      <c r="D5" s="56">
        <v>40381</v>
      </c>
      <c r="E5" s="57" t="s">
        <v>22</v>
      </c>
      <c r="F5" s="58">
        <v>35</v>
      </c>
      <c r="G5" s="58" t="s">
        <v>23</v>
      </c>
      <c r="H5" s="58">
        <v>2</v>
      </c>
      <c r="I5" s="59">
        <v>11007953</v>
      </c>
      <c r="J5" s="59">
        <v>9337</v>
      </c>
      <c r="K5" s="59">
        <v>13236535</v>
      </c>
      <c r="L5" s="59">
        <v>11034</v>
      </c>
      <c r="M5" s="59">
        <v>17168045</v>
      </c>
      <c r="N5" s="59">
        <v>14046</v>
      </c>
      <c r="O5" s="59">
        <v>12212060</v>
      </c>
      <c r="P5" s="59">
        <v>10025</v>
      </c>
      <c r="Q5" s="60">
        <f t="shared" si="0"/>
        <v>53624593</v>
      </c>
      <c r="R5" s="60">
        <f t="shared" si="0"/>
        <v>44442</v>
      </c>
      <c r="S5" s="61" t="e">
        <f>IF(Q5&lt;&gt;0,R5/G5,"")</f>
        <v>#VALUE!</v>
      </c>
      <c r="T5" s="62">
        <f>IF(Q5&lt;&gt;0,Q5/R5,"")</f>
        <v>1206.6197065838621</v>
      </c>
      <c r="U5" s="63">
        <v>88458570</v>
      </c>
      <c r="V5" s="64">
        <f>IF(U5&lt;&gt;0,-(U5-Q5)/U5,"")</f>
        <v>-0.39378860634984264</v>
      </c>
      <c r="W5" s="65">
        <v>196279748</v>
      </c>
      <c r="X5" s="65">
        <v>168293</v>
      </c>
      <c r="Y5" s="50">
        <f>W5/X5</f>
        <v>1166.297754511477</v>
      </c>
    </row>
    <row r="6" spans="1:25" ht="30" customHeight="1">
      <c r="A6" s="40">
        <v>3</v>
      </c>
      <c r="B6" s="41"/>
      <c r="C6" s="66" t="s">
        <v>25</v>
      </c>
      <c r="D6" s="56">
        <v>40367</v>
      </c>
      <c r="E6" s="57" t="s">
        <v>26</v>
      </c>
      <c r="F6" s="58" t="s">
        <v>27</v>
      </c>
      <c r="G6" s="58">
        <v>56</v>
      </c>
      <c r="H6" s="58">
        <v>4</v>
      </c>
      <c r="I6" s="67">
        <v>7315230</v>
      </c>
      <c r="J6" s="67">
        <v>5781</v>
      </c>
      <c r="K6" s="68">
        <v>8802345</v>
      </c>
      <c r="L6" s="68">
        <v>6661</v>
      </c>
      <c r="M6" s="68">
        <v>12552895</v>
      </c>
      <c r="N6" s="68">
        <v>9310</v>
      </c>
      <c r="O6" s="68">
        <v>9400185</v>
      </c>
      <c r="P6" s="68">
        <v>6942</v>
      </c>
      <c r="Q6" s="60">
        <f t="shared" si="0"/>
        <v>38070655</v>
      </c>
      <c r="R6" s="60">
        <f t="shared" si="0"/>
        <v>28694</v>
      </c>
      <c r="S6" s="61">
        <f>IF(Q6&lt;&gt;0,R6/G6,"")</f>
        <v>512.3928571428571</v>
      </c>
      <c r="T6" s="62">
        <f>IF(Q6&lt;&gt;0,Q6/R6,"")</f>
        <v>1326.7810343625845</v>
      </c>
      <c r="U6" s="63">
        <v>80102760</v>
      </c>
      <c r="V6" s="64">
        <f>IF(U6&lt;&gt;0,-(U6-Q6)/U6,"")</f>
        <v>-0.5247273002827868</v>
      </c>
      <c r="W6" s="48">
        <v>524725575</v>
      </c>
      <c r="X6" s="48">
        <v>400278</v>
      </c>
      <c r="Y6" s="50">
        <f>W6/X6</f>
        <v>1310.9028600122915</v>
      </c>
    </row>
    <row r="7" spans="1:25" ht="30" customHeight="1">
      <c r="A7" s="40">
        <v>4</v>
      </c>
      <c r="B7" s="41"/>
      <c r="C7" s="66" t="s">
        <v>24</v>
      </c>
      <c r="D7" s="56">
        <v>40388</v>
      </c>
      <c r="E7" s="57" t="s">
        <v>22</v>
      </c>
      <c r="F7" s="58"/>
      <c r="G7" s="58" t="s">
        <v>23</v>
      </c>
      <c r="H7" s="58">
        <v>1</v>
      </c>
      <c r="I7" s="59">
        <v>6877895</v>
      </c>
      <c r="J7" s="59">
        <v>6169</v>
      </c>
      <c r="K7" s="59">
        <v>8652235</v>
      </c>
      <c r="L7" s="59">
        <v>7627</v>
      </c>
      <c r="M7" s="59">
        <v>11843550</v>
      </c>
      <c r="N7" s="59">
        <v>10141</v>
      </c>
      <c r="O7" s="59">
        <v>8548535</v>
      </c>
      <c r="P7" s="59">
        <v>7371</v>
      </c>
      <c r="Q7" s="60">
        <f aca="true" t="shared" si="1" ref="Q7:R13">+I7+K7+M7+O7</f>
        <v>35922215</v>
      </c>
      <c r="R7" s="60">
        <f>+J7+L7+N7+P7</f>
        <v>31308</v>
      </c>
      <c r="S7" s="61" t="e">
        <f aca="true" t="shared" si="2" ref="S7:S13">IF(Q7&lt;&gt;0,R7/G7,"")</f>
        <v>#VALUE!</v>
      </c>
      <c r="T7" s="62">
        <f aca="true" t="shared" si="3" ref="T7:T13">IF(Q7&lt;&gt;0,Q7/R7,"")</f>
        <v>1147.3813402325284</v>
      </c>
      <c r="U7" s="63">
        <v>0</v>
      </c>
      <c r="V7" s="64">
        <f aca="true" t="shared" si="4" ref="V7:V13">IF(U7&lt;&gt;0,-(U7-Q7)/U7,"")</f>
      </c>
      <c r="W7" s="65">
        <v>35922215</v>
      </c>
      <c r="X7" s="65">
        <v>31308</v>
      </c>
      <c r="Y7" s="50">
        <f aca="true" t="shared" si="5" ref="Y7:Y13">W7/X7</f>
        <v>1147.3813402325284</v>
      </c>
    </row>
    <row r="8" spans="1:25" ht="30" customHeight="1">
      <c r="A8" s="40">
        <v>5</v>
      </c>
      <c r="B8" s="41"/>
      <c r="C8" s="66" t="s">
        <v>29</v>
      </c>
      <c r="D8" s="56">
        <v>40388</v>
      </c>
      <c r="E8" s="57" t="s">
        <v>30</v>
      </c>
      <c r="F8" s="58"/>
      <c r="G8" s="58" t="s">
        <v>23</v>
      </c>
      <c r="H8" s="58">
        <v>1</v>
      </c>
      <c r="I8" s="68">
        <v>1935280</v>
      </c>
      <c r="J8" s="68">
        <v>1769</v>
      </c>
      <c r="K8" s="68">
        <v>2003040</v>
      </c>
      <c r="L8" s="68">
        <v>1822</v>
      </c>
      <c r="M8" s="68">
        <v>2629030</v>
      </c>
      <c r="N8" s="68">
        <v>2401</v>
      </c>
      <c r="O8" s="68">
        <v>2117600</v>
      </c>
      <c r="P8" s="68">
        <v>1917</v>
      </c>
      <c r="Q8" s="60">
        <f t="shared" si="1"/>
        <v>8684950</v>
      </c>
      <c r="R8" s="60">
        <f t="shared" si="1"/>
        <v>7909</v>
      </c>
      <c r="S8" s="61" t="e">
        <f t="shared" si="2"/>
        <v>#VALUE!</v>
      </c>
      <c r="T8" s="62">
        <f t="shared" si="3"/>
        <v>1098.1097483879125</v>
      </c>
      <c r="U8" s="63">
        <v>0</v>
      </c>
      <c r="V8" s="64">
        <f t="shared" si="4"/>
      </c>
      <c r="W8" s="48">
        <v>8684950</v>
      </c>
      <c r="X8" s="48">
        <v>7909</v>
      </c>
      <c r="Y8" s="50">
        <f t="shared" si="5"/>
        <v>1098.1097483879125</v>
      </c>
    </row>
    <row r="9" spans="1:25" ht="30" customHeight="1">
      <c r="A9" s="40">
        <v>6</v>
      </c>
      <c r="B9" s="41"/>
      <c r="C9" s="55" t="s">
        <v>31</v>
      </c>
      <c r="D9" s="56">
        <v>40359</v>
      </c>
      <c r="E9" s="57" t="s">
        <v>30</v>
      </c>
      <c r="F9" s="58">
        <v>43</v>
      </c>
      <c r="G9" s="58" t="s">
        <v>23</v>
      </c>
      <c r="H9" s="58">
        <v>5</v>
      </c>
      <c r="I9" s="68">
        <v>1249250</v>
      </c>
      <c r="J9" s="68">
        <v>1184</v>
      </c>
      <c r="K9" s="68">
        <v>1368890</v>
      </c>
      <c r="L9" s="68">
        <v>1219</v>
      </c>
      <c r="M9" s="68">
        <v>1858830</v>
      </c>
      <c r="N9" s="68">
        <v>1590</v>
      </c>
      <c r="O9" s="68">
        <v>1074880</v>
      </c>
      <c r="P9" s="68">
        <v>910</v>
      </c>
      <c r="Q9" s="60">
        <f t="shared" si="1"/>
        <v>5551850</v>
      </c>
      <c r="R9" s="60">
        <f t="shared" si="1"/>
        <v>4903</v>
      </c>
      <c r="S9" s="61" t="e">
        <f t="shared" si="2"/>
        <v>#VALUE!</v>
      </c>
      <c r="T9" s="62">
        <f t="shared" si="3"/>
        <v>1132.3373444829697</v>
      </c>
      <c r="U9" s="63">
        <v>12193905</v>
      </c>
      <c r="V9" s="64">
        <f t="shared" si="4"/>
        <v>-0.5447028658989881</v>
      </c>
      <c r="W9" s="48">
        <v>294022810</v>
      </c>
      <c r="X9" s="48">
        <v>271144</v>
      </c>
      <c r="Y9" s="50">
        <f t="shared" si="5"/>
        <v>1084.3788171598856</v>
      </c>
    </row>
    <row r="10" spans="1:25" ht="30" customHeight="1">
      <c r="A10" s="40">
        <v>7</v>
      </c>
      <c r="B10" s="41"/>
      <c r="C10" s="66" t="s">
        <v>32</v>
      </c>
      <c r="D10" s="56">
        <v>40374</v>
      </c>
      <c r="E10" s="57" t="s">
        <v>22</v>
      </c>
      <c r="F10" s="58">
        <v>30</v>
      </c>
      <c r="G10" s="58" t="s">
        <v>23</v>
      </c>
      <c r="H10" s="58">
        <v>3</v>
      </c>
      <c r="I10" s="59">
        <v>1070847</v>
      </c>
      <c r="J10" s="59">
        <v>1032</v>
      </c>
      <c r="K10" s="59">
        <v>1229645</v>
      </c>
      <c r="L10" s="59">
        <v>1032</v>
      </c>
      <c r="M10" s="59">
        <v>1798855</v>
      </c>
      <c r="N10" s="59">
        <v>1495</v>
      </c>
      <c r="O10" s="59">
        <v>1009900</v>
      </c>
      <c r="P10" s="59">
        <v>837</v>
      </c>
      <c r="Q10" s="60">
        <f t="shared" si="1"/>
        <v>5109247</v>
      </c>
      <c r="R10" s="60">
        <f t="shared" si="1"/>
        <v>4396</v>
      </c>
      <c r="S10" s="61" t="e">
        <f t="shared" si="2"/>
        <v>#VALUE!</v>
      </c>
      <c r="T10" s="62">
        <f t="shared" si="3"/>
        <v>1162.2490900818925</v>
      </c>
      <c r="U10" s="63">
        <v>15604590</v>
      </c>
      <c r="V10" s="64">
        <f t="shared" si="4"/>
        <v>-0.6725805035569663</v>
      </c>
      <c r="W10" s="65">
        <v>74577320</v>
      </c>
      <c r="X10" s="65">
        <v>65190</v>
      </c>
      <c r="Y10" s="50">
        <f t="shared" si="5"/>
        <v>1143.9993864089583</v>
      </c>
    </row>
    <row r="11" spans="1:25" ht="30" customHeight="1">
      <c r="A11" s="40">
        <v>8</v>
      </c>
      <c r="B11" s="41"/>
      <c r="C11" s="66" t="s">
        <v>33</v>
      </c>
      <c r="D11" s="56">
        <v>40374</v>
      </c>
      <c r="E11" s="57" t="s">
        <v>30</v>
      </c>
      <c r="F11" s="58">
        <v>12</v>
      </c>
      <c r="G11" s="58" t="s">
        <v>23</v>
      </c>
      <c r="H11" s="58">
        <v>3</v>
      </c>
      <c r="I11" s="68">
        <v>713185</v>
      </c>
      <c r="J11" s="68">
        <v>597</v>
      </c>
      <c r="K11" s="68">
        <v>808255</v>
      </c>
      <c r="L11" s="68">
        <v>645</v>
      </c>
      <c r="M11" s="68">
        <v>1070590</v>
      </c>
      <c r="N11" s="68">
        <v>860</v>
      </c>
      <c r="O11" s="68">
        <v>736360</v>
      </c>
      <c r="P11" s="68">
        <v>596</v>
      </c>
      <c r="Q11" s="60">
        <f t="shared" si="1"/>
        <v>3328390</v>
      </c>
      <c r="R11" s="60">
        <f t="shared" si="1"/>
        <v>2698</v>
      </c>
      <c r="S11" s="61" t="e">
        <f t="shared" si="2"/>
        <v>#VALUE!</v>
      </c>
      <c r="T11" s="62">
        <f t="shared" si="3"/>
        <v>1233.650852483321</v>
      </c>
      <c r="U11" s="63">
        <v>6429525</v>
      </c>
      <c r="V11" s="64">
        <f t="shared" si="4"/>
        <v>-0.482327232571613</v>
      </c>
      <c r="W11" s="48">
        <v>30187365</v>
      </c>
      <c r="X11" s="48">
        <v>25458</v>
      </c>
      <c r="Y11" s="50">
        <f t="shared" si="5"/>
        <v>1185.7712703275984</v>
      </c>
    </row>
    <row r="12" spans="1:25" ht="30" customHeight="1">
      <c r="A12" s="40">
        <v>9</v>
      </c>
      <c r="B12" s="41"/>
      <c r="C12" s="55" t="s">
        <v>34</v>
      </c>
      <c r="D12" s="56">
        <v>40381</v>
      </c>
      <c r="E12" s="57" t="s">
        <v>35</v>
      </c>
      <c r="F12" s="58">
        <v>12</v>
      </c>
      <c r="G12" s="58" t="s">
        <v>23</v>
      </c>
      <c r="H12" s="58">
        <v>2</v>
      </c>
      <c r="I12" s="70">
        <v>568000</v>
      </c>
      <c r="J12" s="70">
        <v>472</v>
      </c>
      <c r="K12" s="70">
        <v>727125</v>
      </c>
      <c r="L12" s="70">
        <v>589</v>
      </c>
      <c r="M12" s="70">
        <v>803010</v>
      </c>
      <c r="N12" s="70">
        <v>628</v>
      </c>
      <c r="O12" s="70">
        <v>583440</v>
      </c>
      <c r="P12" s="70">
        <v>469</v>
      </c>
      <c r="Q12" s="60">
        <f t="shared" si="1"/>
        <v>2681575</v>
      </c>
      <c r="R12" s="60">
        <f t="shared" si="1"/>
        <v>2158</v>
      </c>
      <c r="S12" s="61" t="e">
        <f t="shared" si="2"/>
        <v>#VALUE!</v>
      </c>
      <c r="T12" s="62">
        <f t="shared" si="3"/>
        <v>1242.620481927711</v>
      </c>
      <c r="U12" s="63">
        <v>6263510</v>
      </c>
      <c r="V12" s="64">
        <f t="shared" si="4"/>
        <v>-0.5718734383756073</v>
      </c>
      <c r="W12" s="65">
        <v>13242845</v>
      </c>
      <c r="X12" s="65">
        <v>11182</v>
      </c>
      <c r="Y12" s="50">
        <f t="shared" si="5"/>
        <v>1184.3002146306565</v>
      </c>
    </row>
    <row r="13" spans="1:25" ht="30" customHeight="1">
      <c r="A13" s="40">
        <v>10</v>
      </c>
      <c r="B13" s="41"/>
      <c r="C13" s="66" t="s">
        <v>36</v>
      </c>
      <c r="D13" s="56">
        <v>40346</v>
      </c>
      <c r="E13" s="57" t="s">
        <v>30</v>
      </c>
      <c r="F13" s="58">
        <v>41</v>
      </c>
      <c r="G13" s="58" t="s">
        <v>23</v>
      </c>
      <c r="H13" s="58">
        <v>7</v>
      </c>
      <c r="I13" s="68">
        <v>291500</v>
      </c>
      <c r="J13" s="68">
        <v>291</v>
      </c>
      <c r="K13" s="68">
        <v>445160</v>
      </c>
      <c r="L13" s="68">
        <v>363</v>
      </c>
      <c r="M13" s="68">
        <v>979200</v>
      </c>
      <c r="N13" s="68">
        <v>814</v>
      </c>
      <c r="O13" s="68">
        <v>856400</v>
      </c>
      <c r="P13" s="68">
        <v>688</v>
      </c>
      <c r="Q13" s="60">
        <f t="shared" si="1"/>
        <v>2572260</v>
      </c>
      <c r="R13" s="60">
        <f t="shared" si="1"/>
        <v>2156</v>
      </c>
      <c r="S13" s="61" t="e">
        <f t="shared" si="2"/>
        <v>#VALUE!</v>
      </c>
      <c r="T13" s="62">
        <f t="shared" si="3"/>
        <v>1193.0705009276437</v>
      </c>
      <c r="U13" s="63">
        <v>7162370</v>
      </c>
      <c r="V13" s="64">
        <f t="shared" si="4"/>
        <v>-0.6408646858511917</v>
      </c>
      <c r="W13" s="48">
        <v>213034580</v>
      </c>
      <c r="X13" s="48">
        <v>164415</v>
      </c>
      <c r="Y13" s="50">
        <f t="shared" si="5"/>
        <v>1295.7125566402092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7" t="s">
        <v>17</v>
      </c>
      <c r="C15" s="78"/>
      <c r="D15" s="78"/>
      <c r="E15" s="79"/>
      <c r="F15" s="23"/>
      <c r="G15" s="23">
        <f>SUM(G4:G14)</f>
        <v>106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220743230</v>
      </c>
      <c r="R15" s="27">
        <f>SUM(R4:R14)</f>
        <v>176191</v>
      </c>
      <c r="S15" s="28">
        <f>R15/G15</f>
        <v>1662.1792452830189</v>
      </c>
      <c r="T15" s="49">
        <f>Q15/R15</f>
        <v>1252.8632563524811</v>
      </c>
      <c r="U15" s="39">
        <v>225712500</v>
      </c>
      <c r="V15" s="38">
        <f>IF(U15&lt;&gt;0,-(U15-Q15)/U15,"")</f>
        <v>-0.022015927341197318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4" t="s">
        <v>19</v>
      </c>
      <c r="V16" s="74"/>
      <c r="W16" s="74"/>
      <c r="X16" s="74"/>
      <c r="Y16" s="7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5"/>
      <c r="V17" s="75"/>
      <c r="W17" s="75"/>
      <c r="X17" s="75"/>
      <c r="Y17" s="7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5"/>
      <c r="V18" s="75"/>
      <c r="W18" s="75"/>
      <c r="X18" s="75"/>
      <c r="Y18" s="75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2010-08-02T20:14:11Z</dcterms:modified>
  <cp:category/>
  <cp:version/>
  <cp:contentType/>
  <cp:contentStatus/>
</cp:coreProperties>
</file>