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7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<sst xmlns="http://schemas.openxmlformats.org/spreadsheetml/2006/main" count="63" uniqueCount="40">
  <si>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</si>
  <si>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</si>
  <si>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</si>
  <si>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</si>
  <si>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</si>
  <si>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</si>
  <si>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</si>
  <si>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</si>
  <si>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</si>
  <si>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</si>
  <si>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</si>
  <si>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</si>
  <si>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</si>
  <si>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</si>
  <si>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</si>
  <si>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</si>
  <si>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</si>
  <si>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</si>
  <si>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</si>
  <si>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</si>
  <si>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</si>
  <si>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 xml:space="preserve">Despicable Me </t>
  </si>
  <si>
    <t>UIP</t>
  </si>
  <si>
    <t>20+1+30+3</t>
  </si>
  <si>
    <t>Due Date</t>
  </si>
  <si>
    <t>InterCom</t>
  </si>
  <si>
    <t>30+2</t>
  </si>
  <si>
    <t>n/a</t>
  </si>
  <si>
    <t>Unstoppable</t>
  </si>
  <si>
    <t>24+2</t>
  </si>
  <si>
    <t>The Social Network</t>
  </si>
  <si>
    <t>Saw 3D</t>
  </si>
  <si>
    <t>Budapest Film</t>
  </si>
  <si>
    <t>Eat Pray Love</t>
  </si>
  <si>
    <t>Jackass 3D</t>
  </si>
  <si>
    <t>Devil</t>
  </si>
  <si>
    <t>You Again</t>
  </si>
  <si>
    <t>Forum Hungary</t>
  </si>
  <si>
    <t>Killers</t>
  </si>
  <si>
    <t>Palace Pictures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</si>
</sst>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4" fillId="25" borderId="26" xfId="39" applyNumberFormat="1" applyFont="1" applyFill="1" applyBorder="1" applyAlignment="1">
      <alignment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4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259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875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NOVEMBER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9" sqref="C1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1.57421875" style="0" customWidth="1"/>
    <col min="4" max="4" width="12.2812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10.0039062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72" t="s">
        <v>3</v>
      </c>
      <c r="G2" s="72" t="s">
        <v>4</v>
      </c>
      <c r="H2" s="72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6"/>
    </row>
    <row r="3" spans="1:25" ht="30" customHeight="1">
      <c r="A3" s="13"/>
      <c r="B3" s="14"/>
      <c r="C3" s="81"/>
      <c r="D3" s="83"/>
      <c r="E3" s="84"/>
      <c r="F3" s="73"/>
      <c r="G3" s="73"/>
      <c r="H3" s="7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40486</v>
      </c>
      <c r="E4" s="57" t="s">
        <v>22</v>
      </c>
      <c r="F4" s="58" t="s">
        <v>23</v>
      </c>
      <c r="G4" s="58">
        <v>54</v>
      </c>
      <c r="H4" s="58">
        <v>3</v>
      </c>
      <c r="I4" s="59">
        <v>1604445</v>
      </c>
      <c r="J4" s="59">
        <v>1194</v>
      </c>
      <c r="K4" s="60">
        <v>4222250</v>
      </c>
      <c r="L4" s="60">
        <v>3635</v>
      </c>
      <c r="M4" s="60">
        <v>11150300</v>
      </c>
      <c r="N4" s="60">
        <v>8145</v>
      </c>
      <c r="O4" s="60">
        <v>9079220</v>
      </c>
      <c r="P4" s="60">
        <v>6562</v>
      </c>
      <c r="Q4" s="61">
        <f aca="true" t="shared" si="0" ref="Q4:R6">+I4+K4+M4+O4</f>
        <v>26056215</v>
      </c>
      <c r="R4" s="61">
        <f t="shared" si="0"/>
        <v>19536</v>
      </c>
      <c r="S4" s="62">
        <f>IF(Q4&lt;&gt;0,R4/G4,"")</f>
        <v>361.77777777777777</v>
      </c>
      <c r="T4" s="62">
        <f>IF(Q4&lt;&gt;0,Q4/R4,"")</f>
        <v>1333.753839066339</v>
      </c>
      <c r="U4" s="63">
        <v>36147560</v>
      </c>
      <c r="V4" s="64">
        <f>IF(U4&lt;&gt;0,-(U4-Q4)/U4,"")</f>
        <v>-0.2791708485994629</v>
      </c>
      <c r="W4" s="48">
        <v>161944075</v>
      </c>
      <c r="X4" s="48">
        <v>118997</v>
      </c>
      <c r="Y4" s="50">
        <f>W4/X4</f>
        <v>1360.908888459373</v>
      </c>
    </row>
    <row r="5" spans="1:25" ht="30" customHeight="1">
      <c r="A5" s="40">
        <v>2</v>
      </c>
      <c r="B5" s="41"/>
      <c r="C5" s="55" t="s">
        <v>24</v>
      </c>
      <c r="D5" s="56">
        <v>40486</v>
      </c>
      <c r="E5" s="57" t="s">
        <v>25</v>
      </c>
      <c r="F5" s="58" t="s">
        <v>26</v>
      </c>
      <c r="G5" s="58" t="s">
        <v>27</v>
      </c>
      <c r="H5" s="58">
        <v>3</v>
      </c>
      <c r="I5" s="65">
        <v>2708065</v>
      </c>
      <c r="J5" s="65">
        <v>2441</v>
      </c>
      <c r="K5" s="65">
        <v>5752782</v>
      </c>
      <c r="L5" s="65">
        <v>5435</v>
      </c>
      <c r="M5" s="65">
        <v>10104390</v>
      </c>
      <c r="N5" s="65">
        <v>8735</v>
      </c>
      <c r="O5" s="65">
        <v>6207750</v>
      </c>
      <c r="P5" s="65">
        <v>5216</v>
      </c>
      <c r="Q5" s="61">
        <f t="shared" si="0"/>
        <v>24772987</v>
      </c>
      <c r="R5" s="61">
        <f t="shared" si="0"/>
        <v>21827</v>
      </c>
      <c r="S5" s="62" t="e">
        <f>IF(Q5&lt;&gt;0,R5/G5,"")</f>
        <v>#VALUE!</v>
      </c>
      <c r="T5" s="62">
        <f>IF(Q5&lt;&gt;0,Q5/R5,"")</f>
        <v>1134.9698538507353</v>
      </c>
      <c r="U5" s="63">
        <v>42140795</v>
      </c>
      <c r="V5" s="64">
        <f>IF(U5&lt;&gt;0,-(U5-Q5)/U5,"")</f>
        <v>-0.41213764476916015</v>
      </c>
      <c r="W5" s="66">
        <v>164314477</v>
      </c>
      <c r="X5" s="66">
        <v>144977</v>
      </c>
      <c r="Y5" s="50">
        <f>W5/X5</f>
        <v>1133.383067659008</v>
      </c>
    </row>
    <row r="6" spans="1:25" ht="30" customHeight="1">
      <c r="A6" s="40">
        <v>3</v>
      </c>
      <c r="B6" s="41"/>
      <c r="C6" s="67" t="s">
        <v>38</v>
      </c>
      <c r="D6" s="56">
        <v>40500</v>
      </c>
      <c r="E6" s="57" t="s">
        <v>39</v>
      </c>
      <c r="F6" s="58">
        <v>24</v>
      </c>
      <c r="G6" s="58" t="s">
        <v>27</v>
      </c>
      <c r="H6" s="58">
        <v>1</v>
      </c>
      <c r="I6" s="69">
        <v>1673150</v>
      </c>
      <c r="J6" s="69">
        <v>1413</v>
      </c>
      <c r="K6" s="69">
        <v>3316874</v>
      </c>
      <c r="L6" s="69">
        <v>3106</v>
      </c>
      <c r="M6" s="69">
        <v>6124030</v>
      </c>
      <c r="N6" s="69">
        <v>5049</v>
      </c>
      <c r="O6" s="69">
        <v>4441710</v>
      </c>
      <c r="P6" s="69">
        <v>3634</v>
      </c>
      <c r="Q6" s="61">
        <f t="shared" si="0"/>
        <v>15555764</v>
      </c>
      <c r="R6" s="61">
        <f t="shared" si="0"/>
        <v>13202</v>
      </c>
      <c r="S6" s="62" t="e">
        <f>IF(Q6&lt;&gt;0,R6/G6,"")</f>
        <v>#VALUE!</v>
      </c>
      <c r="T6" s="62">
        <f>IF(Q6&lt;&gt;0,Q6/R6,"")</f>
        <v>1178.288441145281</v>
      </c>
      <c r="U6" s="63">
        <v>0</v>
      </c>
      <c r="V6" s="64">
        <f>IF(U6&lt;&gt;0,-(U6-Q6)/U6,"")</f>
      </c>
      <c r="W6" s="70">
        <v>15555764</v>
      </c>
      <c r="X6" s="70">
        <v>13202</v>
      </c>
      <c r="Y6" s="50">
        <f>W6/X6</f>
        <v>1178.288441145281</v>
      </c>
    </row>
    <row r="7" spans="1:25" ht="30" customHeight="1">
      <c r="A7" s="40">
        <v>4</v>
      </c>
      <c r="B7" s="41"/>
      <c r="C7" s="55" t="s">
        <v>28</v>
      </c>
      <c r="D7" s="56">
        <v>40500</v>
      </c>
      <c r="E7" s="57" t="s">
        <v>25</v>
      </c>
      <c r="F7" s="58" t="s">
        <v>29</v>
      </c>
      <c r="G7" s="58" t="s">
        <v>27</v>
      </c>
      <c r="H7" s="58">
        <v>1</v>
      </c>
      <c r="I7" s="65">
        <v>1368630</v>
      </c>
      <c r="J7" s="65">
        <v>1151</v>
      </c>
      <c r="K7" s="65">
        <v>2303383</v>
      </c>
      <c r="L7" s="65">
        <v>2202</v>
      </c>
      <c r="M7" s="65">
        <v>3785580</v>
      </c>
      <c r="N7" s="65">
        <v>3115</v>
      </c>
      <c r="O7" s="65">
        <v>3272455</v>
      </c>
      <c r="P7" s="65">
        <v>2726</v>
      </c>
      <c r="Q7" s="61">
        <f aca="true" t="shared" si="1" ref="Q7:R13">+I7+K7+M7+O7</f>
        <v>10730048</v>
      </c>
      <c r="R7" s="61">
        <f t="shared" si="1"/>
        <v>9194</v>
      </c>
      <c r="S7" s="62" t="e">
        <f>IF(Q7&lt;&gt;0,R7/G7,"")</f>
        <v>#VALUE!</v>
      </c>
      <c r="T7" s="62">
        <f>IF(Q7&lt;&gt;0,Q7/R7,"")</f>
        <v>1167.070698281488</v>
      </c>
      <c r="U7" s="63">
        <v>0</v>
      </c>
      <c r="V7" s="64">
        <f>IF(U7&lt;&gt;0,-(U7-Q7)/U7,"")</f>
      </c>
      <c r="W7" s="66">
        <v>10730048</v>
      </c>
      <c r="X7" s="66">
        <v>9194</v>
      </c>
      <c r="Y7" s="50">
        <f>W7/X7</f>
        <v>1167.070698281488</v>
      </c>
    </row>
    <row r="8" spans="1:25" ht="30" customHeight="1">
      <c r="A8" s="40">
        <v>5</v>
      </c>
      <c r="B8" s="41"/>
      <c r="C8" s="55" t="s">
        <v>30</v>
      </c>
      <c r="D8" s="56">
        <v>40493</v>
      </c>
      <c r="E8" s="57" t="s">
        <v>25</v>
      </c>
      <c r="F8" s="58">
        <v>25</v>
      </c>
      <c r="G8" s="58" t="s">
        <v>27</v>
      </c>
      <c r="H8" s="58">
        <v>2</v>
      </c>
      <c r="I8" s="65">
        <v>1492230</v>
      </c>
      <c r="J8" s="65">
        <v>1272</v>
      </c>
      <c r="K8" s="65">
        <v>2056651</v>
      </c>
      <c r="L8" s="65">
        <v>1922</v>
      </c>
      <c r="M8" s="65">
        <v>2854430</v>
      </c>
      <c r="N8" s="65">
        <v>2388</v>
      </c>
      <c r="O8" s="65">
        <v>2079305</v>
      </c>
      <c r="P8" s="65">
        <v>1709</v>
      </c>
      <c r="Q8" s="61">
        <f t="shared" si="1"/>
        <v>8482616</v>
      </c>
      <c r="R8" s="61">
        <f>+J8+L8+N8+P8</f>
        <v>7291</v>
      </c>
      <c r="S8" s="62" t="e">
        <f aca="true" t="shared" si="2" ref="S8:S13">IF(Q8&lt;&gt;0,R8/G8,"")</f>
        <v>#VALUE!</v>
      </c>
      <c r="T8" s="62">
        <f aca="true" t="shared" si="3" ref="T8:T13">IF(Q8&lt;&gt;0,Q8/R8,"")</f>
        <v>1163.4365656288576</v>
      </c>
      <c r="U8" s="63">
        <v>12552675</v>
      </c>
      <c r="V8" s="64">
        <f aca="true" t="shared" si="4" ref="V8:V13">IF(U8&lt;&gt;0,-(U8-Q8)/U8,"")</f>
        <v>-0.324238379468918</v>
      </c>
      <c r="W8" s="66">
        <v>26914326</v>
      </c>
      <c r="X8" s="66">
        <v>23315</v>
      </c>
      <c r="Y8" s="50">
        <f aca="true" t="shared" si="5" ref="Y8:Y13">W8/X8</f>
        <v>1154.3781256701693</v>
      </c>
    </row>
    <row r="9" spans="1:25" ht="30" customHeight="1">
      <c r="A9" s="40">
        <v>6</v>
      </c>
      <c r="B9" s="41"/>
      <c r="C9" s="67" t="s">
        <v>31</v>
      </c>
      <c r="D9" s="56">
        <v>40479</v>
      </c>
      <c r="E9" s="57" t="s">
        <v>32</v>
      </c>
      <c r="F9" s="58">
        <v>20</v>
      </c>
      <c r="G9" s="58" t="s">
        <v>27</v>
      </c>
      <c r="H9" s="58">
        <v>4</v>
      </c>
      <c r="I9" s="68">
        <v>914005</v>
      </c>
      <c r="J9" s="68">
        <v>623</v>
      </c>
      <c r="K9" s="68">
        <v>1802130</v>
      </c>
      <c r="L9" s="68">
        <v>1318</v>
      </c>
      <c r="M9" s="68">
        <v>2484070</v>
      </c>
      <c r="N9" s="68">
        <v>1631</v>
      </c>
      <c r="O9" s="68">
        <v>1502560</v>
      </c>
      <c r="P9" s="68">
        <v>969</v>
      </c>
      <c r="Q9" s="61">
        <f t="shared" si="1"/>
        <v>6702765</v>
      </c>
      <c r="R9" s="61">
        <f t="shared" si="1"/>
        <v>4541</v>
      </c>
      <c r="S9" s="62" t="e">
        <f t="shared" si="2"/>
        <v>#VALUE!</v>
      </c>
      <c r="T9" s="62">
        <f t="shared" si="3"/>
        <v>1476.0548337370624</v>
      </c>
      <c r="U9" s="63">
        <v>11311335</v>
      </c>
      <c r="V9" s="64">
        <f t="shared" si="4"/>
        <v>-0.40742936178620826</v>
      </c>
      <c r="W9" s="66">
        <v>78860750</v>
      </c>
      <c r="X9" s="66">
        <v>53200</v>
      </c>
      <c r="Y9" s="50">
        <f t="shared" si="5"/>
        <v>1482.34492481203</v>
      </c>
    </row>
    <row r="10" spans="1:25" ht="30" customHeight="1">
      <c r="A10" s="40">
        <v>7</v>
      </c>
      <c r="B10" s="41"/>
      <c r="C10" s="67" t="s">
        <v>33</v>
      </c>
      <c r="D10" s="56">
        <v>40465</v>
      </c>
      <c r="E10" s="57" t="s">
        <v>25</v>
      </c>
      <c r="F10" s="58">
        <v>29</v>
      </c>
      <c r="G10" s="58" t="s">
        <v>27</v>
      </c>
      <c r="H10" s="58">
        <v>6</v>
      </c>
      <c r="I10" s="65">
        <v>811470</v>
      </c>
      <c r="J10" s="65">
        <v>690</v>
      </c>
      <c r="K10" s="65">
        <v>1352505</v>
      </c>
      <c r="L10" s="65">
        <v>1138</v>
      </c>
      <c r="M10" s="65">
        <v>2445180</v>
      </c>
      <c r="N10" s="65">
        <v>2006</v>
      </c>
      <c r="O10" s="65">
        <v>1726350</v>
      </c>
      <c r="P10" s="65">
        <v>1427</v>
      </c>
      <c r="Q10" s="61">
        <f t="shared" si="1"/>
        <v>6335505</v>
      </c>
      <c r="R10" s="61">
        <f t="shared" si="1"/>
        <v>5261</v>
      </c>
      <c r="S10" s="62" t="e">
        <f t="shared" si="2"/>
        <v>#VALUE!</v>
      </c>
      <c r="T10" s="62">
        <f t="shared" si="3"/>
        <v>1204.2396882721916</v>
      </c>
      <c r="U10" s="63">
        <v>8353355</v>
      </c>
      <c r="V10" s="64">
        <f t="shared" si="4"/>
        <v>-0.2415616240420765</v>
      </c>
      <c r="W10" s="66">
        <v>143715350</v>
      </c>
      <c r="X10" s="66">
        <v>123098</v>
      </c>
      <c r="Y10" s="50">
        <f t="shared" si="5"/>
        <v>1167.487286552178</v>
      </c>
    </row>
    <row r="11" spans="1:25" ht="30" customHeight="1">
      <c r="A11" s="40">
        <v>8</v>
      </c>
      <c r="B11" s="41"/>
      <c r="C11" s="55" t="s">
        <v>34</v>
      </c>
      <c r="D11" s="56">
        <v>40500</v>
      </c>
      <c r="E11" s="57" t="s">
        <v>22</v>
      </c>
      <c r="F11" s="58">
        <v>16</v>
      </c>
      <c r="G11" s="58">
        <v>16</v>
      </c>
      <c r="H11" s="58">
        <v>1</v>
      </c>
      <c r="I11" s="59">
        <v>850285</v>
      </c>
      <c r="J11" s="59">
        <v>582</v>
      </c>
      <c r="K11" s="60">
        <v>1336718</v>
      </c>
      <c r="L11" s="60">
        <v>1312</v>
      </c>
      <c r="M11" s="60">
        <v>1820355</v>
      </c>
      <c r="N11" s="60">
        <v>1265</v>
      </c>
      <c r="O11" s="60">
        <v>1022550</v>
      </c>
      <c r="P11" s="60">
        <v>702</v>
      </c>
      <c r="Q11" s="61">
        <f t="shared" si="1"/>
        <v>5029908</v>
      </c>
      <c r="R11" s="61">
        <f t="shared" si="1"/>
        <v>3861</v>
      </c>
      <c r="S11" s="62">
        <f t="shared" si="2"/>
        <v>241.3125</v>
      </c>
      <c r="T11" s="62">
        <f t="shared" si="3"/>
        <v>1302.7474747474748</v>
      </c>
      <c r="U11" s="63">
        <v>0</v>
      </c>
      <c r="V11" s="64">
        <f t="shared" si="4"/>
      </c>
      <c r="W11" s="48">
        <v>5029908</v>
      </c>
      <c r="X11" s="48">
        <v>3861</v>
      </c>
      <c r="Y11" s="50">
        <f t="shared" si="5"/>
        <v>1302.7474747474748</v>
      </c>
    </row>
    <row r="12" spans="1:25" ht="30" customHeight="1">
      <c r="A12" s="40">
        <v>9</v>
      </c>
      <c r="B12" s="41"/>
      <c r="C12" s="55" t="s">
        <v>35</v>
      </c>
      <c r="D12" s="56">
        <v>40500</v>
      </c>
      <c r="E12" s="57" t="s">
        <v>22</v>
      </c>
      <c r="F12" s="58">
        <v>12</v>
      </c>
      <c r="G12" s="58">
        <v>12</v>
      </c>
      <c r="H12" s="58">
        <v>1</v>
      </c>
      <c r="I12" s="59">
        <v>602260</v>
      </c>
      <c r="J12" s="59">
        <v>502</v>
      </c>
      <c r="K12" s="60">
        <v>994890</v>
      </c>
      <c r="L12" s="60">
        <v>844</v>
      </c>
      <c r="M12" s="60">
        <v>1456310</v>
      </c>
      <c r="N12" s="60">
        <v>1213</v>
      </c>
      <c r="O12" s="60">
        <v>1106515</v>
      </c>
      <c r="P12" s="60">
        <v>895</v>
      </c>
      <c r="Q12" s="61">
        <f t="shared" si="1"/>
        <v>4159975</v>
      </c>
      <c r="R12" s="61">
        <f t="shared" si="1"/>
        <v>3454</v>
      </c>
      <c r="S12" s="62">
        <f t="shared" si="2"/>
        <v>287.8333333333333</v>
      </c>
      <c r="T12" s="62">
        <f t="shared" si="3"/>
        <v>1204.3934568616098</v>
      </c>
      <c r="U12" s="63">
        <v>0</v>
      </c>
      <c r="V12" s="64">
        <f t="shared" si="4"/>
      </c>
      <c r="W12" s="48">
        <v>4159975</v>
      </c>
      <c r="X12" s="48">
        <v>3454</v>
      </c>
      <c r="Y12" s="50">
        <f t="shared" si="5"/>
        <v>1204.3934568616098</v>
      </c>
    </row>
    <row r="13" spans="1:25" ht="30" customHeight="1">
      <c r="A13" s="40">
        <v>10</v>
      </c>
      <c r="B13" s="41"/>
      <c r="C13" s="67" t="s">
        <v>36</v>
      </c>
      <c r="D13" s="56">
        <v>40493</v>
      </c>
      <c r="E13" s="57" t="s">
        <v>37</v>
      </c>
      <c r="F13" s="58">
        <v>20</v>
      </c>
      <c r="G13" s="58" t="s">
        <v>27</v>
      </c>
      <c r="H13" s="58">
        <v>2</v>
      </c>
      <c r="I13" s="60">
        <v>431940</v>
      </c>
      <c r="J13" s="60">
        <v>402</v>
      </c>
      <c r="K13" s="60">
        <v>881506</v>
      </c>
      <c r="L13" s="60">
        <v>817</v>
      </c>
      <c r="M13" s="60">
        <v>1515860</v>
      </c>
      <c r="N13" s="60">
        <v>1301</v>
      </c>
      <c r="O13" s="60">
        <v>990270</v>
      </c>
      <c r="P13" s="60">
        <v>831</v>
      </c>
      <c r="Q13" s="61">
        <f t="shared" si="1"/>
        <v>3819576</v>
      </c>
      <c r="R13" s="61">
        <f t="shared" si="1"/>
        <v>3351</v>
      </c>
      <c r="S13" s="62" t="e">
        <f t="shared" si="2"/>
        <v>#VALUE!</v>
      </c>
      <c r="T13" s="62">
        <f t="shared" si="3"/>
        <v>1139.8316920322293</v>
      </c>
      <c r="U13" s="63">
        <v>8310480</v>
      </c>
      <c r="V13" s="64">
        <f t="shared" si="4"/>
        <v>-0.540390446761198</v>
      </c>
      <c r="W13" s="48">
        <v>14687441</v>
      </c>
      <c r="X13" s="48">
        <v>12906</v>
      </c>
      <c r="Y13" s="50">
        <f t="shared" si="5"/>
        <v>1138.0320006198667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82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111645359</v>
      </c>
      <c r="R15" s="27">
        <f>SUM(R4:R14)</f>
        <v>91518</v>
      </c>
      <c r="S15" s="28">
        <f>R15/G15</f>
        <v>1116.0731707317073</v>
      </c>
      <c r="T15" s="49">
        <f>Q15/R15</f>
        <v>1219.92787211259</v>
      </c>
      <c r="U15" s="39">
        <v>132158110</v>
      </c>
      <c r="V15" s="38">
        <f>IF(U15&lt;&gt;0,-(U15-Q15)/U15,"")</f>
        <v>-0.15521371333170547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2010-11-29T09:54:38Z</dcterms:modified>
  <cp:category/>
  <cp:version/>
  <cp:contentType/>
  <cp:contentStatus/>
</cp:coreProperties>
</file>