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0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<sst xmlns="http://schemas.openxmlformats.org/spreadsheetml/2006/main" count="65" uniqueCount="42">
  <si>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</si>
  <si>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</si>
  <si>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</si>
  <si>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</si>
  <si>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</si>
  <si>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</si>
  <si>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</si>
  <si>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</si>
  <si>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</si>
  <si>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</si>
  <si>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</si>
  <si>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</si>
  <si>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</si>
  <si>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</si>
  <si>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</si>
  <si>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</si>
  <si>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</si>
  <si>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</si>
  <si>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</si>
  <si>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</si>
  <si>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</si>
  <si>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Looper</t>
  </si>
  <si>
    <t>Pro Video</t>
  </si>
  <si>
    <t>n/a</t>
  </si>
  <si>
    <t>Sammy's avonturen 2</t>
  </si>
  <si>
    <t>Big Bang Media/SPI</t>
  </si>
  <si>
    <t>12+36</t>
  </si>
  <si>
    <t>Ted</t>
  </si>
  <si>
    <t>UIP</t>
  </si>
  <si>
    <t>8+1+16</t>
  </si>
  <si>
    <t>Resident Evil: Retribution</t>
  </si>
  <si>
    <t>InterCom</t>
  </si>
  <si>
    <t>34+1+1</t>
  </si>
  <si>
    <t>The Expendables</t>
  </si>
  <si>
    <t>Step Up Revolution</t>
  </si>
  <si>
    <t>The Bourne Legacy</t>
  </si>
  <si>
    <t>The Possession</t>
  </si>
  <si>
    <t>Forum Hungary</t>
  </si>
  <si>
    <t>To Rome With Love</t>
  </si>
  <si>
    <t>Big Bang Media</t>
  </si>
  <si>
    <t>Ice Age: Continental Drift</t>
  </si>
  <si>
    <t>25+34+3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</si>
</sst>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0"/>
      <name val="Arial CE"/>
      <family val="0"/>
    </font>
    <font>
      <sz val="11"/>
      <color indexed="8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9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0" fontId="14" fillId="25" borderId="26" xfId="0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0" fontId="40" fillId="25" borderId="26" xfId="0" applyFont="1" applyFill="1" applyBorder="1" applyAlignment="1">
      <alignment vertical="center"/>
    </xf>
    <xf numFmtId="0" fontId="14" fillId="25" borderId="25" xfId="0" applyFont="1" applyFill="1" applyBorder="1" applyAlignment="1" applyProtection="1">
      <alignment horizontal="center" vertical="center"/>
      <protection locked="0"/>
    </xf>
    <xf numFmtId="1" fontId="14" fillId="25" borderId="26" xfId="0" applyNumberFormat="1" applyFont="1" applyFill="1" applyBorder="1" applyAlignment="1">
      <alignment horizontal="center" vertical="center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927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543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27-30 SEPTEMBER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1" sqref="E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28125" style="0" customWidth="1"/>
    <col min="4" max="4" width="13.57421875" style="0" customWidth="1"/>
    <col min="5" max="5" width="11.00390625" style="0" customWidth="1"/>
    <col min="6" max="6" width="10.8515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6.00390625" style="0" customWidth="1"/>
    <col min="18" max="18" width="9.421875" style="0" bestFit="1" customWidth="1"/>
    <col min="19" max="19" width="12.85156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7" t="s">
        <v>3</v>
      </c>
      <c r="G2" s="87" t="s">
        <v>4</v>
      </c>
      <c r="H2" s="87" t="s">
        <v>5</v>
      </c>
      <c r="I2" s="86" t="s">
        <v>18</v>
      </c>
      <c r="J2" s="86"/>
      <c r="K2" s="86" t="s">
        <v>6</v>
      </c>
      <c r="L2" s="86"/>
      <c r="M2" s="86" t="s">
        <v>7</v>
      </c>
      <c r="N2" s="86"/>
      <c r="O2" s="86" t="s">
        <v>8</v>
      </c>
      <c r="P2" s="86"/>
      <c r="Q2" s="86" t="s">
        <v>9</v>
      </c>
      <c r="R2" s="86"/>
      <c r="S2" s="86"/>
      <c r="T2" s="86"/>
      <c r="U2" s="86" t="s">
        <v>10</v>
      </c>
      <c r="V2" s="86"/>
      <c r="W2" s="86" t="s">
        <v>11</v>
      </c>
      <c r="X2" s="86"/>
      <c r="Y2" s="91"/>
    </row>
    <row r="3" spans="1:25" ht="30" customHeight="1">
      <c r="A3" s="13"/>
      <c r="B3" s="14"/>
      <c r="C3" s="82"/>
      <c r="D3" s="84"/>
      <c r="E3" s="85"/>
      <c r="F3" s="88"/>
      <c r="G3" s="88"/>
      <c r="H3" s="88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4" t="s">
        <v>15</v>
      </c>
      <c r="U3" s="45" t="s">
        <v>12</v>
      </c>
      <c r="V3" s="46" t="s">
        <v>16</v>
      </c>
      <c r="W3" s="42" t="s">
        <v>12</v>
      </c>
      <c r="X3" s="42" t="s">
        <v>13</v>
      </c>
      <c r="Y3" s="44" t="s">
        <v>15</v>
      </c>
    </row>
    <row r="4" spans="1:25" ht="30" customHeight="1">
      <c r="A4" s="39">
        <v>1</v>
      </c>
      <c r="B4" s="40"/>
      <c r="C4" s="58" t="s">
        <v>21</v>
      </c>
      <c r="D4" s="59">
        <v>41179</v>
      </c>
      <c r="E4" s="60" t="s">
        <v>22</v>
      </c>
      <c r="F4" s="61">
        <v>36</v>
      </c>
      <c r="G4" s="61" t="s">
        <v>23</v>
      </c>
      <c r="H4" s="62">
        <v>1</v>
      </c>
      <c r="I4" s="63">
        <v>2367600</v>
      </c>
      <c r="J4" s="63">
        <v>1816</v>
      </c>
      <c r="K4" s="63">
        <v>3742776</v>
      </c>
      <c r="L4" s="63">
        <v>2857</v>
      </c>
      <c r="M4" s="63">
        <v>5556692</v>
      </c>
      <c r="N4" s="63">
        <v>4165</v>
      </c>
      <c r="O4" s="63">
        <v>4253609</v>
      </c>
      <c r="P4" s="63">
        <v>3153</v>
      </c>
      <c r="Q4" s="64">
        <f>+I4+K4+M4+O4</f>
        <v>15920677</v>
      </c>
      <c r="R4" s="64">
        <f>+J4+L4+N4+P4</f>
        <v>11991</v>
      </c>
      <c r="S4" s="65" t="e">
        <f aca="true" t="shared" si="0" ref="S4:S13">IF(Q4&lt;&gt;0,R4/G4,"")</f>
        <v>#VALUE!</v>
      </c>
      <c r="T4" s="66">
        <f aca="true" t="shared" si="1" ref="T4:T13">IF(Q4&lt;&gt;0,Q4/R4,"")</f>
        <v>1327.7188724876992</v>
      </c>
      <c r="U4" s="67">
        <v>0</v>
      </c>
      <c r="V4" s="68">
        <f aca="true" t="shared" si="2" ref="V4:V13">IF(U4&lt;&gt;0,-(U4-Q4)/U4,"")</f>
      </c>
      <c r="W4" s="67">
        <v>15920677</v>
      </c>
      <c r="X4" s="67">
        <v>11991</v>
      </c>
      <c r="Y4" s="52">
        <f aca="true" t="shared" si="3" ref="Y4:Y13">W4/X4</f>
        <v>1327.7188724876992</v>
      </c>
    </row>
    <row r="5" spans="1:25" ht="30" customHeight="1">
      <c r="A5" s="39">
        <v>2</v>
      </c>
      <c r="B5" s="40"/>
      <c r="C5" s="69" t="s">
        <v>24</v>
      </c>
      <c r="D5" s="59">
        <v>41179</v>
      </c>
      <c r="E5" s="60" t="s">
        <v>25</v>
      </c>
      <c r="F5" s="61" t="s">
        <v>26</v>
      </c>
      <c r="G5" s="61" t="s">
        <v>23</v>
      </c>
      <c r="H5" s="62">
        <v>1</v>
      </c>
      <c r="I5" s="50">
        <v>432640</v>
      </c>
      <c r="J5" s="50">
        <v>329</v>
      </c>
      <c r="K5" s="70">
        <v>1318045</v>
      </c>
      <c r="L5" s="70">
        <v>974</v>
      </c>
      <c r="M5" s="70">
        <v>4552110</v>
      </c>
      <c r="N5" s="70">
        <v>3253</v>
      </c>
      <c r="O5" s="70">
        <v>4732560</v>
      </c>
      <c r="P5" s="70">
        <v>3515</v>
      </c>
      <c r="Q5" s="64">
        <f aca="true" t="shared" si="4" ref="Q5:R13">+I5+K5+M5+O5</f>
        <v>11035355</v>
      </c>
      <c r="R5" s="64">
        <f t="shared" si="4"/>
        <v>8071</v>
      </c>
      <c r="S5" s="65" t="e">
        <f t="shared" si="0"/>
        <v>#VALUE!</v>
      </c>
      <c r="T5" s="66">
        <f t="shared" si="1"/>
        <v>1367.2847230826414</v>
      </c>
      <c r="U5" s="67">
        <v>0</v>
      </c>
      <c r="V5" s="68">
        <f t="shared" si="2"/>
      </c>
      <c r="W5" s="49">
        <v>11167785</v>
      </c>
      <c r="X5" s="49">
        <v>8154</v>
      </c>
      <c r="Y5" s="52">
        <f t="shared" si="3"/>
        <v>1369.6081677704194</v>
      </c>
    </row>
    <row r="6" spans="1:25" ht="30" customHeight="1">
      <c r="A6" s="39">
        <v>3</v>
      </c>
      <c r="B6" s="40"/>
      <c r="C6" s="58" t="s">
        <v>27</v>
      </c>
      <c r="D6" s="59">
        <v>41144</v>
      </c>
      <c r="E6" s="60" t="s">
        <v>28</v>
      </c>
      <c r="F6" s="61" t="s">
        <v>29</v>
      </c>
      <c r="G6" s="61">
        <v>28</v>
      </c>
      <c r="H6" s="62">
        <v>6</v>
      </c>
      <c r="I6" s="70">
        <v>855360</v>
      </c>
      <c r="J6" s="70">
        <v>679</v>
      </c>
      <c r="K6" s="70">
        <v>1984810</v>
      </c>
      <c r="L6" s="70">
        <v>1624</v>
      </c>
      <c r="M6" s="70">
        <v>4141834</v>
      </c>
      <c r="N6" s="70">
        <v>3306</v>
      </c>
      <c r="O6" s="70">
        <v>2327139</v>
      </c>
      <c r="P6" s="70">
        <v>1845</v>
      </c>
      <c r="Q6" s="64">
        <f t="shared" si="4"/>
        <v>9309143</v>
      </c>
      <c r="R6" s="64">
        <f t="shared" si="4"/>
        <v>7454</v>
      </c>
      <c r="S6" s="65">
        <f t="shared" si="0"/>
        <v>266.2142857142857</v>
      </c>
      <c r="T6" s="66">
        <f t="shared" si="1"/>
        <v>1248.8788569895357</v>
      </c>
      <c r="U6" s="67">
        <v>13151484</v>
      </c>
      <c r="V6" s="68">
        <f t="shared" si="2"/>
        <v>-0.2921602611537983</v>
      </c>
      <c r="W6" s="49">
        <v>209372840</v>
      </c>
      <c r="X6" s="49">
        <v>170231</v>
      </c>
      <c r="Y6" s="52">
        <f t="shared" si="3"/>
        <v>1229.9336783547062</v>
      </c>
    </row>
    <row r="7" spans="1:25" ht="30" customHeight="1">
      <c r="A7" s="39">
        <v>4</v>
      </c>
      <c r="B7" s="40"/>
      <c r="C7" s="58" t="s">
        <v>30</v>
      </c>
      <c r="D7" s="59">
        <v>41165</v>
      </c>
      <c r="E7" s="60" t="s">
        <v>31</v>
      </c>
      <c r="F7" s="61" t="s">
        <v>32</v>
      </c>
      <c r="G7" s="61" t="s">
        <v>23</v>
      </c>
      <c r="H7" s="62">
        <v>3</v>
      </c>
      <c r="I7" s="71">
        <v>910680</v>
      </c>
      <c r="J7" s="71">
        <v>581</v>
      </c>
      <c r="K7" s="71">
        <v>1933984</v>
      </c>
      <c r="L7" s="71">
        <v>1285</v>
      </c>
      <c r="M7" s="71">
        <v>3741890</v>
      </c>
      <c r="N7" s="71">
        <v>2453</v>
      </c>
      <c r="O7" s="71">
        <v>2321510</v>
      </c>
      <c r="P7" s="71">
        <v>1462</v>
      </c>
      <c r="Q7" s="64">
        <f t="shared" si="4"/>
        <v>8908064</v>
      </c>
      <c r="R7" s="64">
        <f t="shared" si="4"/>
        <v>5781</v>
      </c>
      <c r="S7" s="65" t="e">
        <f t="shared" si="0"/>
        <v>#VALUE!</v>
      </c>
      <c r="T7" s="65">
        <f t="shared" si="1"/>
        <v>1540.9209479328836</v>
      </c>
      <c r="U7" s="67">
        <v>16870232</v>
      </c>
      <c r="V7" s="68">
        <f t="shared" si="2"/>
        <v>-0.47196553076448505</v>
      </c>
      <c r="W7" s="72">
        <v>75592820</v>
      </c>
      <c r="X7" s="72">
        <v>49316</v>
      </c>
      <c r="Y7" s="52">
        <f t="shared" si="3"/>
        <v>1532.8254521859033</v>
      </c>
    </row>
    <row r="8" spans="1:25" ht="30" customHeight="1">
      <c r="A8" s="39">
        <v>5</v>
      </c>
      <c r="B8" s="40"/>
      <c r="C8" s="58" t="s">
        <v>33</v>
      </c>
      <c r="D8" s="59">
        <v>41151</v>
      </c>
      <c r="E8" s="60" t="s">
        <v>22</v>
      </c>
      <c r="F8" s="61">
        <v>35</v>
      </c>
      <c r="G8" s="61" t="s">
        <v>23</v>
      </c>
      <c r="H8" s="62">
        <v>5</v>
      </c>
      <c r="I8" s="73">
        <v>712830</v>
      </c>
      <c r="J8" s="73">
        <v>533</v>
      </c>
      <c r="K8" s="73">
        <v>1592010</v>
      </c>
      <c r="L8" s="73">
        <v>1261</v>
      </c>
      <c r="M8" s="73">
        <v>3486146</v>
      </c>
      <c r="N8" s="73">
        <v>2668</v>
      </c>
      <c r="O8" s="73">
        <v>2315925</v>
      </c>
      <c r="P8" s="73">
        <v>1760</v>
      </c>
      <c r="Q8" s="64">
        <f t="shared" si="4"/>
        <v>8106911</v>
      </c>
      <c r="R8" s="64">
        <f t="shared" si="4"/>
        <v>6222</v>
      </c>
      <c r="S8" s="65" t="e">
        <f t="shared" si="0"/>
        <v>#VALUE!</v>
      </c>
      <c r="T8" s="65">
        <f t="shared" si="1"/>
        <v>1302.9429443908712</v>
      </c>
      <c r="U8" s="67">
        <v>11303613</v>
      </c>
      <c r="V8" s="68">
        <f t="shared" si="2"/>
        <v>-0.28280356024219866</v>
      </c>
      <c r="W8" s="74">
        <v>152119257.8</v>
      </c>
      <c r="X8" s="74">
        <v>119987</v>
      </c>
      <c r="Y8" s="52">
        <f t="shared" si="3"/>
        <v>1267.7978264311969</v>
      </c>
    </row>
    <row r="9" spans="1:25" ht="30" customHeight="1">
      <c r="A9" s="39">
        <v>6</v>
      </c>
      <c r="B9" s="40"/>
      <c r="C9" s="75" t="s">
        <v>34</v>
      </c>
      <c r="D9" s="59">
        <v>41158</v>
      </c>
      <c r="E9" s="47" t="s">
        <v>22</v>
      </c>
      <c r="F9" s="48">
        <v>37</v>
      </c>
      <c r="G9" s="48" t="s">
        <v>23</v>
      </c>
      <c r="H9" s="76">
        <v>4</v>
      </c>
      <c r="I9" s="73">
        <v>479930</v>
      </c>
      <c r="J9" s="73">
        <v>333</v>
      </c>
      <c r="K9" s="73">
        <v>1543090</v>
      </c>
      <c r="L9" s="73">
        <v>1128</v>
      </c>
      <c r="M9" s="73">
        <v>2955344</v>
      </c>
      <c r="N9" s="73">
        <v>2100</v>
      </c>
      <c r="O9" s="73">
        <v>1718640</v>
      </c>
      <c r="P9" s="73">
        <v>1203</v>
      </c>
      <c r="Q9" s="64">
        <f>+I9+K9+M9+O9</f>
        <v>6697004</v>
      </c>
      <c r="R9" s="64">
        <f t="shared" si="4"/>
        <v>4764</v>
      </c>
      <c r="S9" s="65" t="e">
        <f t="shared" si="0"/>
        <v>#VALUE!</v>
      </c>
      <c r="T9" s="65">
        <f t="shared" si="1"/>
        <v>1405.752308984047</v>
      </c>
      <c r="U9" s="67">
        <v>10303095</v>
      </c>
      <c r="V9" s="68">
        <f t="shared" si="2"/>
        <v>-0.35000075220115895</v>
      </c>
      <c r="W9" s="74">
        <v>63478085</v>
      </c>
      <c r="X9" s="74">
        <v>44883</v>
      </c>
      <c r="Y9" s="52">
        <f t="shared" si="3"/>
        <v>1414.3012944767506</v>
      </c>
    </row>
    <row r="10" spans="1:25" ht="30" customHeight="1">
      <c r="A10" s="39">
        <v>7</v>
      </c>
      <c r="B10" s="40"/>
      <c r="C10" s="58" t="s">
        <v>35</v>
      </c>
      <c r="D10" s="59">
        <v>41158</v>
      </c>
      <c r="E10" s="60" t="s">
        <v>28</v>
      </c>
      <c r="F10" s="77">
        <v>36</v>
      </c>
      <c r="G10" s="61">
        <v>30</v>
      </c>
      <c r="H10" s="62">
        <v>4</v>
      </c>
      <c r="I10" s="70">
        <v>673094</v>
      </c>
      <c r="J10" s="70">
        <v>494</v>
      </c>
      <c r="K10" s="70">
        <v>1326210</v>
      </c>
      <c r="L10" s="70">
        <v>979</v>
      </c>
      <c r="M10" s="70">
        <v>2401404</v>
      </c>
      <c r="N10" s="70">
        <v>1770</v>
      </c>
      <c r="O10" s="70">
        <v>1510160</v>
      </c>
      <c r="P10" s="70">
        <v>1100</v>
      </c>
      <c r="Q10" s="64">
        <f t="shared" si="4"/>
        <v>5910868</v>
      </c>
      <c r="R10" s="64">
        <f t="shared" si="4"/>
        <v>4343</v>
      </c>
      <c r="S10" s="65">
        <f t="shared" si="0"/>
        <v>144.76666666666668</v>
      </c>
      <c r="T10" s="66">
        <f t="shared" si="1"/>
        <v>1361.0103615012665</v>
      </c>
      <c r="U10" s="67">
        <v>9102838</v>
      </c>
      <c r="V10" s="68">
        <f t="shared" si="2"/>
        <v>-0.3506565754548197</v>
      </c>
      <c r="W10" s="49">
        <v>65060449</v>
      </c>
      <c r="X10" s="49">
        <v>49779</v>
      </c>
      <c r="Y10" s="52">
        <f t="shared" si="3"/>
        <v>1306.9858574901064</v>
      </c>
    </row>
    <row r="11" spans="1:25" ht="30" customHeight="1">
      <c r="A11" s="39">
        <v>8</v>
      </c>
      <c r="B11" s="40"/>
      <c r="C11" s="58" t="s">
        <v>36</v>
      </c>
      <c r="D11" s="59">
        <v>41172</v>
      </c>
      <c r="E11" s="60" t="s">
        <v>37</v>
      </c>
      <c r="F11" s="61">
        <v>15</v>
      </c>
      <c r="G11" s="61" t="s">
        <v>23</v>
      </c>
      <c r="H11" s="62">
        <v>2</v>
      </c>
      <c r="I11" s="70">
        <v>516610</v>
      </c>
      <c r="J11" s="70">
        <v>397</v>
      </c>
      <c r="K11" s="70">
        <v>1064710</v>
      </c>
      <c r="L11" s="70">
        <v>855</v>
      </c>
      <c r="M11" s="70">
        <v>1612634</v>
      </c>
      <c r="N11" s="70">
        <v>1257</v>
      </c>
      <c r="O11" s="70">
        <v>878044</v>
      </c>
      <c r="P11" s="70">
        <v>661</v>
      </c>
      <c r="Q11" s="64">
        <f t="shared" si="4"/>
        <v>4071998</v>
      </c>
      <c r="R11" s="64">
        <f t="shared" si="4"/>
        <v>3170</v>
      </c>
      <c r="S11" s="65" t="e">
        <f t="shared" si="0"/>
        <v>#VALUE!</v>
      </c>
      <c r="T11" s="66">
        <f t="shared" si="1"/>
        <v>1284.5419558359622</v>
      </c>
      <c r="U11" s="67">
        <v>6532424</v>
      </c>
      <c r="V11" s="68">
        <f t="shared" si="2"/>
        <v>-0.3766482396121256</v>
      </c>
      <c r="W11" s="49">
        <v>12410478</v>
      </c>
      <c r="X11" s="49">
        <v>9680</v>
      </c>
      <c r="Y11" s="52">
        <f t="shared" si="3"/>
        <v>1282.074173553719</v>
      </c>
    </row>
    <row r="12" spans="1:25" ht="30" customHeight="1">
      <c r="A12" s="39">
        <v>9</v>
      </c>
      <c r="B12" s="40"/>
      <c r="C12" s="58" t="s">
        <v>38</v>
      </c>
      <c r="D12" s="59">
        <v>41151</v>
      </c>
      <c r="E12" s="60" t="s">
        <v>39</v>
      </c>
      <c r="F12" s="61">
        <v>20</v>
      </c>
      <c r="G12" s="61" t="s">
        <v>23</v>
      </c>
      <c r="H12" s="62">
        <v>5</v>
      </c>
      <c r="I12" s="70">
        <v>417380</v>
      </c>
      <c r="J12" s="70">
        <v>307</v>
      </c>
      <c r="K12" s="70">
        <v>878738</v>
      </c>
      <c r="L12" s="70">
        <v>634</v>
      </c>
      <c r="M12" s="70">
        <v>1466644</v>
      </c>
      <c r="N12" s="70">
        <v>1095</v>
      </c>
      <c r="O12" s="70">
        <v>985504</v>
      </c>
      <c r="P12" s="70">
        <v>753</v>
      </c>
      <c r="Q12" s="64">
        <f t="shared" si="4"/>
        <v>3748266</v>
      </c>
      <c r="R12" s="64">
        <f t="shared" si="4"/>
        <v>2789</v>
      </c>
      <c r="S12" s="65" t="e">
        <f t="shared" si="0"/>
        <v>#VALUE!</v>
      </c>
      <c r="T12" s="65">
        <f t="shared" si="1"/>
        <v>1343.94621728218</v>
      </c>
      <c r="U12" s="67">
        <v>4732354</v>
      </c>
      <c r="V12" s="68">
        <f t="shared" si="2"/>
        <v>-0.20794894042161682</v>
      </c>
      <c r="W12" s="49">
        <v>46084758</v>
      </c>
      <c r="X12" s="49">
        <v>35636</v>
      </c>
      <c r="Y12" s="52">
        <f t="shared" si="3"/>
        <v>1293.2079357952632</v>
      </c>
    </row>
    <row r="13" spans="1:25" ht="30" customHeight="1">
      <c r="A13" s="39">
        <v>10</v>
      </c>
      <c r="B13" s="40"/>
      <c r="C13" s="58" t="s">
        <v>40</v>
      </c>
      <c r="D13" s="59">
        <v>41095</v>
      </c>
      <c r="E13" s="60" t="s">
        <v>31</v>
      </c>
      <c r="F13" s="61" t="s">
        <v>41</v>
      </c>
      <c r="G13" s="61" t="s">
        <v>23</v>
      </c>
      <c r="H13" s="62">
        <v>13</v>
      </c>
      <c r="I13" s="71">
        <v>141420</v>
      </c>
      <c r="J13" s="71">
        <v>168</v>
      </c>
      <c r="K13" s="71">
        <v>459480</v>
      </c>
      <c r="L13" s="71">
        <v>740</v>
      </c>
      <c r="M13" s="71">
        <v>1390330</v>
      </c>
      <c r="N13" s="71">
        <v>1170</v>
      </c>
      <c r="O13" s="71">
        <v>1439750</v>
      </c>
      <c r="P13" s="71">
        <v>1450</v>
      </c>
      <c r="Q13" s="64">
        <f t="shared" si="4"/>
        <v>3430980</v>
      </c>
      <c r="R13" s="64">
        <f t="shared" si="4"/>
        <v>3528</v>
      </c>
      <c r="S13" s="65" t="e">
        <f t="shared" si="0"/>
        <v>#VALUE!</v>
      </c>
      <c r="T13" s="66">
        <f t="shared" si="1"/>
        <v>972.5</v>
      </c>
      <c r="U13" s="67">
        <v>4571760</v>
      </c>
      <c r="V13" s="68">
        <f t="shared" si="2"/>
        <v>-0.24952753425376661</v>
      </c>
      <c r="W13" s="72">
        <v>724996230</v>
      </c>
      <c r="X13" s="72">
        <v>555250</v>
      </c>
      <c r="Y13" s="52">
        <f t="shared" si="3"/>
        <v>1305.711355245385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58</v>
      </c>
      <c r="H15" s="24"/>
      <c r="I15" s="25"/>
      <c r="J15" s="26"/>
      <c r="K15" s="25"/>
      <c r="L15" s="26"/>
      <c r="M15" s="25"/>
      <c r="N15" s="26"/>
      <c r="O15" s="25"/>
      <c r="P15" s="26"/>
      <c r="Q15" s="57">
        <f>SUM(Q4:Q14)</f>
        <v>77139266</v>
      </c>
      <c r="R15" s="27">
        <f>SUM(R4:R14)</f>
        <v>58113</v>
      </c>
      <c r="S15" s="28">
        <f>R15/G15</f>
        <v>1001.948275862069</v>
      </c>
      <c r="T15" s="51">
        <f>Q15/R15</f>
        <v>1327.401201108186</v>
      </c>
      <c r="U15" s="57">
        <v>84183716</v>
      </c>
      <c r="V15" s="38">
        <f>IF(U15&lt;&gt;0,-(U15-Q15)/U15,"")</f>
        <v>-0.08367948499683715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9" t="s">
        <v>19</v>
      </c>
      <c r="V16" s="89"/>
      <c r="W16" s="89"/>
      <c r="X16" s="89"/>
      <c r="Y16" s="8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90"/>
      <c r="V17" s="90"/>
      <c r="W17" s="90"/>
      <c r="X17" s="90"/>
      <c r="Y17" s="9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90"/>
      <c r="V18" s="90"/>
      <c r="W18" s="90"/>
      <c r="X18" s="90"/>
      <c r="Y18" s="90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2012-10-04T07:50:37Z</dcterms:modified>
  <cp:category/>
  <cp:version/>
  <cp:contentType/>
  <cp:contentStatus/>
</cp:coreProperties>
</file>