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42" sheetId="1" r:id="rId1"/>
  </sheets>
  <definedNames/>
  <calcPr fullCalcOnLoad="1"/>
</workbook>
</file>

<file path=xl/sharedStrings.xml><?xml version="1.0" encoding="utf-8"?>
<sst xmlns="http://schemas.openxmlformats.org/spreadsheetml/2006/main" count="66" uniqueCount="42">
  <si>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</si>
  <si>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</si>
  <si>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</si>
  <si>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</si>
  <si>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</si>
  <si>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</si>
  <si>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</si>
  <si>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</si>
  <si>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</si>
  <si>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</si>
  <si>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</si>
  <si>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</si>
  <si>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</si>
  <si>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</si>
  <si>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</si>
  <si>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</si>
  <si>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</si>
  <si>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</si>
  <si>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</si>
  <si>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</si>
  <si>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</si>
  <si>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Taken 2</t>
  </si>
  <si>
    <t>Pro Video</t>
  </si>
  <si>
    <t>n/a</t>
  </si>
  <si>
    <t>Hotel Transylvania</t>
  </si>
  <si>
    <t>InterCom</t>
  </si>
  <si>
    <t>24+33+1</t>
  </si>
  <si>
    <t>Looper</t>
  </si>
  <si>
    <t>Un bonheur n'arrive jamals seul</t>
  </si>
  <si>
    <t>MTVA</t>
  </si>
  <si>
    <t>18+2</t>
  </si>
  <si>
    <t>Sammy's avonturen 2</t>
  </si>
  <si>
    <t>Big Bang Media/SPI</t>
  </si>
  <si>
    <t>12+36</t>
  </si>
  <si>
    <t>Ted</t>
  </si>
  <si>
    <t>UIP</t>
  </si>
  <si>
    <t>8+1+16</t>
  </si>
  <si>
    <t>Step Up Revolution</t>
  </si>
  <si>
    <t>The Expendables</t>
  </si>
  <si>
    <t>Savages</t>
  </si>
  <si>
    <t>Resident Evil: Retribution</t>
  </si>
  <si>
    <t>34+1+1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</si>
</sst>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40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16" borderId="5" applyNumberFormat="0" applyAlignment="0" applyProtection="0"/>
    <xf numFmtId="171" fontId="1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8" fillId="4" borderId="0" applyNumberFormat="0" applyBorder="0" applyAlignment="0" applyProtection="0"/>
    <xf numFmtId="0" fontId="29" fillId="22" borderId="8" applyNumberFormat="0" applyAlignment="0" applyProtection="0"/>
    <xf numFmtId="0" fontId="30" fillId="0" borderId="0" applyNumberFormat="0" applyFill="0" applyBorder="0" applyAlignment="0" applyProtection="0"/>
    <xf numFmtId="0" fontId="17" fillId="0" borderId="0">
      <alignment/>
      <protection/>
    </xf>
    <xf numFmtId="0" fontId="31" fillId="0" borderId="9" applyNumberFormat="0" applyFill="0" applyAlignment="0" applyProtection="0"/>
    <xf numFmtId="9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7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5" fillId="25" borderId="26" xfId="0" applyFont="1" applyFill="1" applyBorder="1" applyAlignment="1" applyProtection="1">
      <alignment horizontal="left" vertical="center"/>
      <protection locked="0"/>
    </xf>
    <xf numFmtId="0" fontId="14" fillId="25" borderId="26" xfId="0" applyFont="1" applyFill="1" applyBorder="1" applyAlignment="1" applyProtection="1">
      <alignment horizontal="center" vertical="center"/>
      <protection locked="0"/>
    </xf>
    <xf numFmtId="3" fontId="16" fillId="25" borderId="26" xfId="0" applyNumberFormat="1" applyFont="1" applyFill="1" applyBorder="1" applyAlignment="1">
      <alignment/>
    </xf>
    <xf numFmtId="3" fontId="14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7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1" fontId="14" fillId="25" borderId="26" xfId="0" applyNumberFormat="1" applyFont="1" applyFill="1" applyBorder="1" applyAlignment="1">
      <alignment horizontal="center" vertical="center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42" applyNumberFormat="1" applyFont="1" applyFill="1" applyBorder="1" applyAlignment="1">
      <alignment horizontal="right"/>
    </xf>
    <xf numFmtId="3" fontId="16" fillId="25" borderId="26" xfId="39" applyNumberFormat="1" applyFont="1" applyFill="1" applyBorder="1" applyAlignment="1" applyProtection="1">
      <alignment horizontal="right"/>
      <protection/>
    </xf>
    <xf numFmtId="3" fontId="14" fillId="25" borderId="26" xfId="57" applyNumberFormat="1" applyFont="1" applyFill="1" applyBorder="1" applyAlignment="1" applyProtection="1">
      <alignment horizontal="right"/>
      <protection/>
    </xf>
    <xf numFmtId="3" fontId="14" fillId="25" borderId="26" xfId="57" applyNumberFormat="1" applyFont="1" applyFill="1" applyBorder="1" applyAlignment="1" applyProtection="1">
      <alignment horizontal="center"/>
      <protection/>
    </xf>
    <xf numFmtId="3" fontId="16" fillId="25" borderId="26" xfId="0" applyNumberFormat="1" applyFont="1" applyFill="1" applyBorder="1" applyAlignment="1">
      <alignment horizontal="right"/>
    </xf>
    <xf numFmtId="191" fontId="14" fillId="25" borderId="26" xfId="57" applyNumberFormat="1" applyFont="1" applyFill="1" applyBorder="1" applyAlignment="1" applyProtection="1">
      <alignment horizontal="right"/>
      <protection/>
    </xf>
    <xf numFmtId="3" fontId="16" fillId="25" borderId="26" xfId="55" applyNumberFormat="1" applyFont="1" applyFill="1" applyBorder="1">
      <alignment/>
      <protection/>
    </xf>
    <xf numFmtId="198" fontId="14" fillId="25" borderId="26" xfId="39" applyNumberFormat="1" applyFont="1" applyFill="1" applyBorder="1" applyAlignment="1">
      <alignment/>
    </xf>
    <xf numFmtId="198" fontId="16" fillId="25" borderId="26" xfId="39" applyNumberFormat="1" applyFont="1" applyFill="1" applyBorder="1" applyAlignment="1">
      <alignment/>
    </xf>
    <xf numFmtId="3" fontId="14" fillId="25" borderId="26" xfId="0" applyNumberFormat="1" applyFont="1" applyFill="1" applyBorder="1" applyAlignment="1">
      <alignment/>
    </xf>
    <xf numFmtId="0" fontId="14" fillId="25" borderId="26" xfId="0" applyFont="1" applyFill="1" applyBorder="1" applyAlignment="1">
      <alignment vertical="center"/>
    </xf>
    <xf numFmtId="0" fontId="35" fillId="25" borderId="26" xfId="0" applyFont="1" applyFill="1" applyBorder="1" applyAlignment="1">
      <alignment vertical="center"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Összesen" xfId="56"/>
    <cellStyle name="Percent" xfId="57"/>
    <cellStyle name="Rossz" xfId="58"/>
    <cellStyle name="Semleges" xfId="59"/>
    <cellStyle name="Számítá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851660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6078200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42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11-14 OCTOBER 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E1" sqref="E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2.00390625" style="0" customWidth="1"/>
    <col min="4" max="4" width="13.421875" style="0" customWidth="1"/>
    <col min="5" max="5" width="23.140625" style="0" customWidth="1"/>
    <col min="6" max="6" width="10.28125" style="0" customWidth="1"/>
    <col min="7" max="7" width="7.851562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3.140625" style="0" customWidth="1"/>
    <col min="15" max="15" width="12.00390625" style="0" customWidth="1"/>
    <col min="16" max="16" width="8.8515625" style="0" customWidth="1"/>
    <col min="17" max="17" width="13.5742187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3" t="s">
        <v>0</v>
      </c>
      <c r="D2" s="85" t="s">
        <v>1</v>
      </c>
      <c r="E2" s="85" t="s">
        <v>2</v>
      </c>
      <c r="F2" s="88" t="s">
        <v>3</v>
      </c>
      <c r="G2" s="88" t="s">
        <v>4</v>
      </c>
      <c r="H2" s="88" t="s">
        <v>5</v>
      </c>
      <c r="I2" s="78" t="s">
        <v>18</v>
      </c>
      <c r="J2" s="78"/>
      <c r="K2" s="78" t="s">
        <v>6</v>
      </c>
      <c r="L2" s="78"/>
      <c r="M2" s="78" t="s">
        <v>7</v>
      </c>
      <c r="N2" s="78"/>
      <c r="O2" s="78" t="s">
        <v>8</v>
      </c>
      <c r="P2" s="78"/>
      <c r="Q2" s="78" t="s">
        <v>9</v>
      </c>
      <c r="R2" s="78"/>
      <c r="S2" s="78"/>
      <c r="T2" s="78"/>
      <c r="U2" s="78" t="s">
        <v>10</v>
      </c>
      <c r="V2" s="78"/>
      <c r="W2" s="78" t="s">
        <v>11</v>
      </c>
      <c r="X2" s="78"/>
      <c r="Y2" s="79"/>
    </row>
    <row r="3" spans="1:25" ht="30" customHeight="1">
      <c r="A3" s="13"/>
      <c r="B3" s="14"/>
      <c r="C3" s="84"/>
      <c r="D3" s="86"/>
      <c r="E3" s="87"/>
      <c r="F3" s="89"/>
      <c r="G3" s="89"/>
      <c r="H3" s="89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8" t="s">
        <v>21</v>
      </c>
      <c r="D4" s="59">
        <v>41193</v>
      </c>
      <c r="E4" s="60" t="s">
        <v>22</v>
      </c>
      <c r="F4" s="61">
        <v>37</v>
      </c>
      <c r="G4" s="62" t="s">
        <v>23</v>
      </c>
      <c r="H4" s="62">
        <v>1</v>
      </c>
      <c r="I4" s="63">
        <v>8285392</v>
      </c>
      <c r="J4" s="63">
        <v>10625</v>
      </c>
      <c r="K4" s="63">
        <v>10692583</v>
      </c>
      <c r="L4" s="63">
        <v>13852</v>
      </c>
      <c r="M4" s="63">
        <v>18044874</v>
      </c>
      <c r="N4" s="63">
        <v>23125</v>
      </c>
      <c r="O4" s="63">
        <v>15295262</v>
      </c>
      <c r="P4" s="63">
        <v>19916</v>
      </c>
      <c r="Q4" s="64">
        <f aca="true" t="shared" si="0" ref="Q4:R10">+I4+K4+M4+O4</f>
        <v>52318111</v>
      </c>
      <c r="R4" s="64">
        <f t="shared" si="0"/>
        <v>67518</v>
      </c>
      <c r="S4" s="65" t="e">
        <f aca="true" t="shared" si="1" ref="S4:S13">IF(Q4&lt;&gt;0,R4/G4,"")</f>
        <v>#VALUE!</v>
      </c>
      <c r="T4" s="66">
        <f aca="true" t="shared" si="2" ref="T4:T13">IF(Q4&lt;&gt;0,Q4/R4,"")</f>
        <v>774.876492194674</v>
      </c>
      <c r="U4" s="67">
        <v>0</v>
      </c>
      <c r="V4" s="68">
        <f aca="true" t="shared" si="3" ref="V4:V13">IF(U4&lt;&gt;0,-(U4-Q4)/U4,"")</f>
      </c>
      <c r="W4" s="69">
        <v>52318111</v>
      </c>
      <c r="X4" s="69">
        <v>67518</v>
      </c>
      <c r="Y4" s="53">
        <f aca="true" t="shared" si="4" ref="Y4:Y13">W4/X4</f>
        <v>774.876492194674</v>
      </c>
    </row>
    <row r="5" spans="1:25" ht="30" customHeight="1">
      <c r="A5" s="40">
        <v>2</v>
      </c>
      <c r="B5" s="41"/>
      <c r="C5" s="58" t="s">
        <v>24</v>
      </c>
      <c r="D5" s="59">
        <v>41186</v>
      </c>
      <c r="E5" s="60" t="s">
        <v>25</v>
      </c>
      <c r="F5" s="62" t="s">
        <v>26</v>
      </c>
      <c r="G5" s="62" t="s">
        <v>23</v>
      </c>
      <c r="H5" s="62">
        <v>2</v>
      </c>
      <c r="I5" s="70">
        <v>1969530</v>
      </c>
      <c r="J5" s="70">
        <v>1459</v>
      </c>
      <c r="K5" s="70">
        <v>4903858</v>
      </c>
      <c r="L5" s="70">
        <v>3680</v>
      </c>
      <c r="M5" s="70">
        <v>15134738</v>
      </c>
      <c r="N5" s="70">
        <v>11213</v>
      </c>
      <c r="O5" s="70">
        <v>12862086</v>
      </c>
      <c r="P5" s="70">
        <v>9554</v>
      </c>
      <c r="Q5" s="64">
        <f t="shared" si="0"/>
        <v>34870212</v>
      </c>
      <c r="R5" s="64">
        <f t="shared" si="0"/>
        <v>25906</v>
      </c>
      <c r="S5" s="65" t="e">
        <f t="shared" si="1"/>
        <v>#VALUE!</v>
      </c>
      <c r="T5" s="66">
        <f t="shared" si="2"/>
        <v>1346.0284104068555</v>
      </c>
      <c r="U5" s="67">
        <v>32999220</v>
      </c>
      <c r="V5" s="68">
        <f t="shared" si="3"/>
        <v>0.05669806740886603</v>
      </c>
      <c r="W5" s="71">
        <v>73827192</v>
      </c>
      <c r="X5" s="71">
        <v>54681</v>
      </c>
      <c r="Y5" s="53">
        <f t="shared" si="4"/>
        <v>1350.1434136171613</v>
      </c>
    </row>
    <row r="6" spans="1:25" ht="30" customHeight="1">
      <c r="A6" s="40">
        <v>3</v>
      </c>
      <c r="B6" s="41"/>
      <c r="C6" s="58" t="s">
        <v>27</v>
      </c>
      <c r="D6" s="59">
        <v>41179</v>
      </c>
      <c r="E6" s="60" t="s">
        <v>22</v>
      </c>
      <c r="F6" s="62">
        <v>36</v>
      </c>
      <c r="G6" s="62" t="s">
        <v>23</v>
      </c>
      <c r="H6" s="62">
        <v>3</v>
      </c>
      <c r="I6" s="63">
        <v>1099754</v>
      </c>
      <c r="J6" s="63">
        <v>1495</v>
      </c>
      <c r="K6" s="63">
        <v>1826921</v>
      </c>
      <c r="L6" s="63">
        <v>2455</v>
      </c>
      <c r="M6" s="63">
        <v>3497076</v>
      </c>
      <c r="N6" s="63">
        <v>4699</v>
      </c>
      <c r="O6" s="63">
        <v>2866404</v>
      </c>
      <c r="P6" s="63">
        <v>3931</v>
      </c>
      <c r="Q6" s="64">
        <f t="shared" si="0"/>
        <v>9290155</v>
      </c>
      <c r="R6" s="64">
        <f t="shared" si="0"/>
        <v>12580</v>
      </c>
      <c r="S6" s="65" t="e">
        <f t="shared" si="1"/>
        <v>#VALUE!</v>
      </c>
      <c r="T6" s="66">
        <f t="shared" si="2"/>
        <v>738.4860890302067</v>
      </c>
      <c r="U6" s="67">
        <v>11225491</v>
      </c>
      <c r="V6" s="68">
        <f t="shared" si="3"/>
        <v>-0.17240546538231602</v>
      </c>
      <c r="W6" s="69">
        <v>46333953</v>
      </c>
      <c r="X6" s="69">
        <v>41256</v>
      </c>
      <c r="Y6" s="53">
        <f t="shared" si="4"/>
        <v>1123.0839877835951</v>
      </c>
    </row>
    <row r="7" spans="1:25" ht="30" customHeight="1">
      <c r="A7" s="40">
        <v>4</v>
      </c>
      <c r="B7" s="41"/>
      <c r="C7" s="58" t="s">
        <v>28</v>
      </c>
      <c r="D7" s="59">
        <v>41186</v>
      </c>
      <c r="E7" s="60" t="s">
        <v>29</v>
      </c>
      <c r="F7" s="62" t="s">
        <v>30</v>
      </c>
      <c r="G7" s="62" t="s">
        <v>23</v>
      </c>
      <c r="H7" s="62">
        <v>2</v>
      </c>
      <c r="I7" s="63">
        <v>995970</v>
      </c>
      <c r="J7" s="63">
        <v>1304</v>
      </c>
      <c r="K7" s="72">
        <v>1595820</v>
      </c>
      <c r="L7" s="72">
        <v>2262</v>
      </c>
      <c r="M7" s="72">
        <v>3691480</v>
      </c>
      <c r="N7" s="72">
        <v>4904</v>
      </c>
      <c r="O7" s="72">
        <v>2874170</v>
      </c>
      <c r="P7" s="72">
        <v>3864</v>
      </c>
      <c r="Q7" s="64">
        <f t="shared" si="0"/>
        <v>9157440</v>
      </c>
      <c r="R7" s="64">
        <f t="shared" si="0"/>
        <v>12334</v>
      </c>
      <c r="S7" s="65" t="e">
        <f t="shared" si="1"/>
        <v>#VALUE!</v>
      </c>
      <c r="T7" s="65">
        <f t="shared" si="2"/>
        <v>742.455002432301</v>
      </c>
      <c r="U7" s="67">
        <v>11888090</v>
      </c>
      <c r="V7" s="68">
        <f t="shared" si="3"/>
        <v>-0.22969627585255495</v>
      </c>
      <c r="W7" s="50">
        <v>25398630</v>
      </c>
      <c r="X7" s="50">
        <v>24881</v>
      </c>
      <c r="Y7" s="53">
        <f t="shared" si="4"/>
        <v>1020.8042281258791</v>
      </c>
    </row>
    <row r="8" spans="1:25" ht="30" customHeight="1">
      <c r="A8" s="40">
        <v>5</v>
      </c>
      <c r="B8" s="41"/>
      <c r="C8" s="73" t="s">
        <v>31</v>
      </c>
      <c r="D8" s="59">
        <v>41179</v>
      </c>
      <c r="E8" s="60" t="s">
        <v>32</v>
      </c>
      <c r="F8" s="62" t="s">
        <v>33</v>
      </c>
      <c r="G8" s="62" t="s">
        <v>23</v>
      </c>
      <c r="H8" s="62">
        <v>3</v>
      </c>
      <c r="I8" s="51">
        <v>256520</v>
      </c>
      <c r="J8" s="51">
        <v>298</v>
      </c>
      <c r="K8" s="72">
        <v>751950</v>
      </c>
      <c r="L8" s="72">
        <v>917</v>
      </c>
      <c r="M8" s="72">
        <v>3330371</v>
      </c>
      <c r="N8" s="72">
        <v>3654</v>
      </c>
      <c r="O8" s="72">
        <v>3483066</v>
      </c>
      <c r="P8" s="72">
        <v>3868</v>
      </c>
      <c r="Q8" s="64">
        <f t="shared" si="0"/>
        <v>7821907</v>
      </c>
      <c r="R8" s="64">
        <f t="shared" si="0"/>
        <v>8737</v>
      </c>
      <c r="S8" s="65" t="e">
        <f t="shared" si="1"/>
        <v>#VALUE!</v>
      </c>
      <c r="T8" s="66">
        <f t="shared" si="2"/>
        <v>895.2623326084469</v>
      </c>
      <c r="U8" s="67">
        <v>7495594</v>
      </c>
      <c r="V8" s="68">
        <f t="shared" si="3"/>
        <v>0.043533974759038446</v>
      </c>
      <c r="W8" s="50">
        <v>30510818</v>
      </c>
      <c r="X8" s="50">
        <v>25744</v>
      </c>
      <c r="Y8" s="53">
        <f t="shared" si="4"/>
        <v>1185.1622902423867</v>
      </c>
    </row>
    <row r="9" spans="1:25" ht="30" customHeight="1">
      <c r="A9" s="40">
        <v>6</v>
      </c>
      <c r="B9" s="41"/>
      <c r="C9" s="58" t="s">
        <v>34</v>
      </c>
      <c r="D9" s="59">
        <v>41144</v>
      </c>
      <c r="E9" s="60" t="s">
        <v>35</v>
      </c>
      <c r="F9" s="62" t="s">
        <v>36</v>
      </c>
      <c r="G9" s="62">
        <v>28</v>
      </c>
      <c r="H9" s="62">
        <v>8</v>
      </c>
      <c r="I9" s="72">
        <v>587850</v>
      </c>
      <c r="J9" s="72">
        <v>843</v>
      </c>
      <c r="K9" s="72">
        <v>1324630</v>
      </c>
      <c r="L9" s="72">
        <v>1857</v>
      </c>
      <c r="M9" s="72">
        <v>2929480</v>
      </c>
      <c r="N9" s="72">
        <v>4051</v>
      </c>
      <c r="O9" s="72">
        <v>2146250</v>
      </c>
      <c r="P9" s="72">
        <v>2946</v>
      </c>
      <c r="Q9" s="64">
        <f t="shared" si="0"/>
        <v>6988210</v>
      </c>
      <c r="R9" s="64">
        <f t="shared" si="0"/>
        <v>9697</v>
      </c>
      <c r="S9" s="65">
        <f t="shared" si="1"/>
        <v>346.32142857142856</v>
      </c>
      <c r="T9" s="66">
        <f t="shared" si="2"/>
        <v>720.6569041971744</v>
      </c>
      <c r="U9" s="67">
        <v>7341358</v>
      </c>
      <c r="V9" s="68">
        <f t="shared" si="3"/>
        <v>-0.0481039066614106</v>
      </c>
      <c r="W9" s="50">
        <v>227767937</v>
      </c>
      <c r="X9" s="50">
        <v>189422</v>
      </c>
      <c r="Y9" s="53">
        <f t="shared" si="4"/>
        <v>1202.436554360106</v>
      </c>
    </row>
    <row r="10" spans="1:25" ht="30" customHeight="1">
      <c r="A10" s="40">
        <v>7</v>
      </c>
      <c r="B10" s="41"/>
      <c r="C10" s="74" t="s">
        <v>37</v>
      </c>
      <c r="D10" s="59">
        <v>41158</v>
      </c>
      <c r="E10" s="48" t="s">
        <v>22</v>
      </c>
      <c r="F10" s="49">
        <v>37</v>
      </c>
      <c r="G10" s="49" t="s">
        <v>23</v>
      </c>
      <c r="H10" s="49">
        <v>6</v>
      </c>
      <c r="I10" s="63">
        <v>472350</v>
      </c>
      <c r="J10" s="63">
        <v>549</v>
      </c>
      <c r="K10" s="63">
        <v>1120160</v>
      </c>
      <c r="L10" s="63">
        <v>1258</v>
      </c>
      <c r="M10" s="63">
        <v>2734970</v>
      </c>
      <c r="N10" s="63">
        <v>3078</v>
      </c>
      <c r="O10" s="63">
        <v>2101600</v>
      </c>
      <c r="P10" s="63">
        <v>2365</v>
      </c>
      <c r="Q10" s="64">
        <f>+I10+K10+M10+O10</f>
        <v>6429080</v>
      </c>
      <c r="R10" s="64">
        <f t="shared" si="0"/>
        <v>7250</v>
      </c>
      <c r="S10" s="65" t="e">
        <f t="shared" si="1"/>
        <v>#VALUE!</v>
      </c>
      <c r="T10" s="65">
        <f t="shared" si="2"/>
        <v>886.7696551724138</v>
      </c>
      <c r="U10" s="67">
        <v>4666700</v>
      </c>
      <c r="V10" s="68">
        <f t="shared" si="3"/>
        <v>0.37765015964171683</v>
      </c>
      <c r="W10" s="69">
        <v>77100286</v>
      </c>
      <c r="X10" s="69">
        <v>57332</v>
      </c>
      <c r="Y10" s="53">
        <f t="shared" si="4"/>
        <v>1344.8037047373195</v>
      </c>
    </row>
    <row r="11" spans="1:25" ht="30" customHeight="1">
      <c r="A11" s="40">
        <v>8</v>
      </c>
      <c r="B11" s="41"/>
      <c r="C11" s="58" t="s">
        <v>38</v>
      </c>
      <c r="D11" s="59">
        <v>41151</v>
      </c>
      <c r="E11" s="60" t="s">
        <v>22</v>
      </c>
      <c r="F11" s="62">
        <v>35</v>
      </c>
      <c r="G11" s="62" t="s">
        <v>23</v>
      </c>
      <c r="H11" s="62">
        <v>7</v>
      </c>
      <c r="I11" s="63">
        <v>464490</v>
      </c>
      <c r="J11" s="63">
        <v>671</v>
      </c>
      <c r="K11" s="63">
        <v>1596350</v>
      </c>
      <c r="L11" s="63">
        <v>2182</v>
      </c>
      <c r="M11" s="63">
        <v>2274720</v>
      </c>
      <c r="N11" s="63">
        <v>3273</v>
      </c>
      <c r="O11" s="63">
        <v>1760700</v>
      </c>
      <c r="P11" s="63">
        <v>2534</v>
      </c>
      <c r="Q11" s="64">
        <f aca="true" t="shared" si="5" ref="Q11:R13">+I11+K11+M11+O11</f>
        <v>6096260</v>
      </c>
      <c r="R11" s="64">
        <f t="shared" si="5"/>
        <v>8660</v>
      </c>
      <c r="S11" s="65" t="e">
        <f t="shared" si="1"/>
        <v>#VALUE!</v>
      </c>
      <c r="T11" s="65">
        <f t="shared" si="2"/>
        <v>703.9561200923788</v>
      </c>
      <c r="U11" s="67">
        <v>5919565</v>
      </c>
      <c r="V11" s="68">
        <f t="shared" si="3"/>
        <v>0.0298493216984694</v>
      </c>
      <c r="W11" s="69">
        <v>167471087.8</v>
      </c>
      <c r="X11" s="69">
        <v>136023</v>
      </c>
      <c r="Y11" s="53">
        <f t="shared" si="4"/>
        <v>1231.1968402402536</v>
      </c>
    </row>
    <row r="12" spans="1:25" ht="30" customHeight="1">
      <c r="A12" s="40">
        <v>9</v>
      </c>
      <c r="B12" s="41"/>
      <c r="C12" s="58" t="s">
        <v>39</v>
      </c>
      <c r="D12" s="59">
        <v>41186</v>
      </c>
      <c r="E12" s="60" t="s">
        <v>35</v>
      </c>
      <c r="F12" s="62">
        <v>27</v>
      </c>
      <c r="G12" s="62">
        <v>27</v>
      </c>
      <c r="H12" s="62">
        <v>2</v>
      </c>
      <c r="I12" s="72">
        <v>708850</v>
      </c>
      <c r="J12" s="72">
        <v>887</v>
      </c>
      <c r="K12" s="72">
        <v>1051039</v>
      </c>
      <c r="L12" s="72">
        <v>1383</v>
      </c>
      <c r="M12" s="72">
        <v>1880742</v>
      </c>
      <c r="N12" s="72">
        <v>2495</v>
      </c>
      <c r="O12" s="72">
        <v>1724480</v>
      </c>
      <c r="P12" s="72">
        <v>2282</v>
      </c>
      <c r="Q12" s="64">
        <f t="shared" si="5"/>
        <v>5365111</v>
      </c>
      <c r="R12" s="64">
        <f>+J12+L12+N12+P12</f>
        <v>7047</v>
      </c>
      <c r="S12" s="65">
        <f t="shared" si="1"/>
        <v>261</v>
      </c>
      <c r="T12" s="66">
        <f t="shared" si="2"/>
        <v>761.332623811551</v>
      </c>
      <c r="U12" s="67">
        <v>10518083</v>
      </c>
      <c r="V12" s="68">
        <f t="shared" si="3"/>
        <v>-0.4899155102693143</v>
      </c>
      <c r="W12" s="50">
        <v>19459431</v>
      </c>
      <c r="X12" s="50">
        <v>17895</v>
      </c>
      <c r="Y12" s="53">
        <f t="shared" si="4"/>
        <v>1087.4227996647107</v>
      </c>
    </row>
    <row r="13" spans="1:25" ht="30" customHeight="1">
      <c r="A13" s="40">
        <v>10</v>
      </c>
      <c r="B13" s="41"/>
      <c r="C13" s="58" t="s">
        <v>40</v>
      </c>
      <c r="D13" s="59">
        <v>41165</v>
      </c>
      <c r="E13" s="60" t="s">
        <v>25</v>
      </c>
      <c r="F13" s="62" t="s">
        <v>41</v>
      </c>
      <c r="G13" s="62" t="s">
        <v>23</v>
      </c>
      <c r="H13" s="62">
        <v>5</v>
      </c>
      <c r="I13" s="70">
        <v>514190</v>
      </c>
      <c r="J13" s="70">
        <v>554</v>
      </c>
      <c r="K13" s="70">
        <v>921554</v>
      </c>
      <c r="L13" s="70">
        <v>1009</v>
      </c>
      <c r="M13" s="70">
        <v>2297590</v>
      </c>
      <c r="N13" s="70">
        <v>2525</v>
      </c>
      <c r="O13" s="70">
        <v>1372330</v>
      </c>
      <c r="P13" s="70">
        <v>1495</v>
      </c>
      <c r="Q13" s="64">
        <f t="shared" si="5"/>
        <v>5105664</v>
      </c>
      <c r="R13" s="64">
        <f t="shared" si="5"/>
        <v>5583</v>
      </c>
      <c r="S13" s="65" t="e">
        <f t="shared" si="1"/>
        <v>#VALUE!</v>
      </c>
      <c r="T13" s="65">
        <f t="shared" si="2"/>
        <v>914.5018807092961</v>
      </c>
      <c r="U13" s="67">
        <v>6203240</v>
      </c>
      <c r="V13" s="68">
        <f t="shared" si="3"/>
        <v>-0.17693592380755863</v>
      </c>
      <c r="W13" s="71">
        <v>91196188</v>
      </c>
      <c r="X13" s="71">
        <v>61864</v>
      </c>
      <c r="Y13" s="53">
        <f t="shared" si="4"/>
        <v>1474.139855166171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4"/>
      <c r="J14" s="54"/>
      <c r="K14" s="54"/>
      <c r="L14" s="54"/>
      <c r="M14" s="54"/>
      <c r="N14" s="54"/>
      <c r="O14" s="54"/>
      <c r="P14" s="54"/>
      <c r="Q14" s="55"/>
      <c r="R14" s="56"/>
      <c r="S14" s="57"/>
      <c r="T14" s="54"/>
      <c r="U14" s="54"/>
      <c r="V14" s="54"/>
      <c r="W14" s="54"/>
      <c r="X14" s="54"/>
      <c r="Y14" s="54"/>
    </row>
    <row r="15" spans="1:25" ht="17.25" thickBot="1">
      <c r="A15" s="22"/>
      <c r="B15" s="80" t="s">
        <v>17</v>
      </c>
      <c r="C15" s="81"/>
      <c r="D15" s="81"/>
      <c r="E15" s="82"/>
      <c r="F15" s="23"/>
      <c r="G15" s="23">
        <f>SUM(G4:G14)</f>
        <v>55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143442150</v>
      </c>
      <c r="R15" s="27">
        <f>SUM(R4:R14)</f>
        <v>165312</v>
      </c>
      <c r="S15" s="28">
        <f>R15/G15</f>
        <v>3005.672727272727</v>
      </c>
      <c r="T15" s="52">
        <f>Q15/R15</f>
        <v>867.7056112078978</v>
      </c>
      <c r="U15" s="75">
        <v>102614055</v>
      </c>
      <c r="V15" s="38">
        <f>IF(U15&lt;&gt;0,-(U15-Q15)/U15,"")</f>
        <v>0.39788014419662104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6" t="s">
        <v>19</v>
      </c>
      <c r="V16" s="76"/>
      <c r="W16" s="76"/>
      <c r="X16" s="76"/>
      <c r="Y16" s="76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7"/>
      <c r="V17" s="77"/>
      <c r="W17" s="77"/>
      <c r="X17" s="77"/>
      <c r="Y17" s="77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7"/>
      <c r="V18" s="77"/>
      <c r="W18" s="77"/>
      <c r="X18" s="77"/>
      <c r="Y18" s="77"/>
    </row>
  </sheetData>
  <sheetProtection/>
  <mergeCells count="15">
    <mergeCell ref="M2:N2"/>
    <mergeCell ref="O2:P2"/>
    <mergeCell ref="F2:F3"/>
    <mergeCell ref="G2:G3"/>
    <mergeCell ref="H2:H3"/>
    <mergeCell ref="K2:L2"/>
    <mergeCell ref="I2:J2"/>
    <mergeCell ref="B15:E15"/>
    <mergeCell ref="C2:C3"/>
    <mergeCell ref="D2:D3"/>
    <mergeCell ref="E2:E3"/>
    <mergeCell ref="U16:Y18"/>
    <mergeCell ref="Q2:T2"/>
    <mergeCell ref="U2:V2"/>
    <mergeCell ref="W2:Y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admin</cp:lastModifiedBy>
  <cp:lastPrinted>2008-10-22T07:58:06Z</cp:lastPrinted>
  <dcterms:created xsi:type="dcterms:W3CDTF">2006-04-04T07:29:08Z</dcterms:created>
  <dcterms:modified xsi:type="dcterms:W3CDTF">2012-10-19T06:39:52Z</dcterms:modified>
  <cp:category/>
  <cp:version/>
  <cp:contentType/>
  <cp:contentStatus/>
</cp:coreProperties>
</file>