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20" activeTab="0"/>
  </bookViews>
  <sheets>
    <sheet name="Dec 13-16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<sst xmlns="http://schemas.openxmlformats.org/spreadsheetml/2006/main" count="65" uniqueCount="42">
  <si>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Title</t>
  </si>
  <si>
    <t>Release
Date</t>
  </si>
  <si>
    <t>Distributor &amp; 
Company</t>
  </si>
  <si>
    <t># of
Prints</t>
  </si>
  <si>
    <t># of
Screen</t>
  </si>
  <si>
    <t>Weeks in Release</t>
  </si>
  <si>
    <t>Thursday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</si>
  <si>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</si>
  <si>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</si>
  <si>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</si>
  <si>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</si>
  <si>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</si>
  <si>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</si>
  <si>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</si>
  <si>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</si>
  <si>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</si>
  <si>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</si>
  <si>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</si>
  <si>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The Hobbit: An Unexpected Journey</t>
  </si>
  <si>
    <t>Forum Hungary</t>
  </si>
  <si>
    <t>40+12+1+3</t>
  </si>
  <si>
    <t>n/a</t>
  </si>
  <si>
    <t>Rise of the Guardians</t>
  </si>
  <si>
    <t>UIP</t>
  </si>
  <si>
    <t>4+22+41</t>
  </si>
  <si>
    <t>Cloud Atlas</t>
  </si>
  <si>
    <t>Budapest Film</t>
  </si>
  <si>
    <t>The Twilight Saga: Breaking Dawn - Part 2</t>
  </si>
  <si>
    <t>Pro Video</t>
  </si>
  <si>
    <t>Playing for Keeps</t>
  </si>
  <si>
    <t>Seven Psychopats</t>
  </si>
  <si>
    <t>Big Band Media</t>
  </si>
  <si>
    <t>007 - Skyfall</t>
  </si>
  <si>
    <t>13+13+1</t>
  </si>
  <si>
    <t>Sinister</t>
  </si>
  <si>
    <t>Argo</t>
  </si>
  <si>
    <t>InterCom</t>
  </si>
  <si>
    <t>WEEKEND TOTAL</t>
  </si>
  <si>
    <t>** Budapest result only</t>
  </si>
  <si>
    <t>*Sorted according to Weekend Total G.B.O.</t>
  </si>
  <si>
    <t>Bernie</t>
  </si>
  <si>
    <t>Parlux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</si>
</sst>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T_L_-;\-* #,##0.00\ _T_L_-;_-* &quot;-&quot;??\ _T_L_-;_-@_-"/>
    <numFmt numFmtId="173" formatCode="#,##0.00\ \ "/>
    <numFmt numFmtId="174" formatCode="dd/mm/yyyy;@"/>
    <numFmt numFmtId="175" formatCode="0\ %\ "/>
    <numFmt numFmtId="176" formatCode="_-* #,##0\ _T_L_-;\-* #,##0\ _T_L_-;_-* &quot;-&quot;\ _T_L_-;_-@_-"/>
    <numFmt numFmtId="177" formatCode="#,##0_ ;\-#,##0\ "/>
    <numFmt numFmtId="178" formatCode="dd/mm/yy"/>
    <numFmt numFmtId="179" formatCode="#,##0\ "/>
    <numFmt numFmtId="180" formatCode="_(* #,##0_);_(* \(#,##0\);_(* &quot;-&quot;??_);_(@_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/>
      <right/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medium"/>
      <bottom style="medium"/>
    </border>
    <border>
      <left/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hair"/>
      <right style="thin"/>
      <top style="hair"/>
      <bottom style="medium"/>
    </border>
    <border>
      <left style="thin">
        <color indexed="9"/>
      </left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9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6" borderId="5" applyNumberFormat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17" borderId="7" applyNumberFormat="0" applyFon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0" fillId="22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9" applyNumberFormat="0" applyFill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31" fillId="22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120" applyFont="1" applyAlignment="1" applyProtection="1">
      <alignment horizontal="right" vertical="center"/>
      <protection locked="0"/>
    </xf>
    <xf numFmtId="0" fontId="3" fillId="24" borderId="10" xfId="120" applyFont="1" applyFill="1" applyBorder="1" applyAlignment="1" applyProtection="1">
      <alignment horizontal="center" vertical="center"/>
      <protection locked="0"/>
    </xf>
    <xf numFmtId="172" fontId="3" fillId="24" borderId="11" xfId="88" applyFont="1" applyFill="1" applyBorder="1" applyAlignment="1" applyProtection="1">
      <alignment vertical="center"/>
      <protection locked="0"/>
    </xf>
    <xf numFmtId="0" fontId="3" fillId="24" borderId="11" xfId="120" applyFont="1" applyFill="1" applyBorder="1" applyAlignment="1" applyProtection="1">
      <alignment vertical="center"/>
      <protection locked="0"/>
    </xf>
    <xf numFmtId="0" fontId="3" fillId="24" borderId="11" xfId="120" applyFont="1" applyFill="1" applyBorder="1" applyAlignment="1" applyProtection="1">
      <alignment horizontal="left" vertical="center"/>
      <protection locked="0"/>
    </xf>
    <xf numFmtId="0" fontId="3" fillId="24" borderId="11" xfId="120" applyFont="1" applyFill="1" applyBorder="1" applyAlignment="1" applyProtection="1">
      <alignment horizontal="center" vertical="center"/>
      <protection locked="0"/>
    </xf>
    <xf numFmtId="0" fontId="2" fillId="0" borderId="11" xfId="120" applyFont="1" applyFill="1" applyBorder="1" applyAlignment="1" applyProtection="1">
      <alignment vertical="center"/>
      <protection locked="0"/>
    </xf>
    <xf numFmtId="173" fontId="3" fillId="24" borderId="11" xfId="120" applyNumberFormat="1" applyFont="1" applyFill="1" applyBorder="1" applyAlignment="1" applyProtection="1">
      <alignment vertical="center"/>
      <protection locked="0"/>
    </xf>
    <xf numFmtId="0" fontId="4" fillId="24" borderId="11" xfId="120" applyFont="1" applyFill="1" applyBorder="1" applyAlignment="1" applyProtection="1">
      <alignment horizontal="right" vertical="center"/>
      <protection locked="0"/>
    </xf>
    <xf numFmtId="0" fontId="3" fillId="24" borderId="12" xfId="120" applyFont="1" applyFill="1" applyBorder="1" applyAlignment="1" applyProtection="1">
      <alignment vertical="center"/>
      <protection locked="0"/>
    </xf>
    <xf numFmtId="0" fontId="1" fillId="0" borderId="0" xfId="120">
      <alignment/>
      <protection/>
    </xf>
    <xf numFmtId="0" fontId="2" fillId="0" borderId="0" xfId="120" applyFont="1" applyAlignment="1" applyProtection="1">
      <alignment horizontal="center" vertical="center"/>
      <protection/>
    </xf>
    <xf numFmtId="0" fontId="5" fillId="0" borderId="13" xfId="120" applyFont="1" applyFill="1" applyBorder="1" applyAlignment="1" applyProtection="1">
      <alignment horizontal="center" vertical="center"/>
      <protection/>
    </xf>
    <xf numFmtId="0" fontId="7" fillId="0" borderId="0" xfId="120" applyFont="1" applyAlignment="1" applyProtection="1">
      <alignment horizontal="center" vertical="center"/>
      <protection/>
    </xf>
    <xf numFmtId="0" fontId="5" fillId="0" borderId="14" xfId="120" applyFont="1" applyBorder="1" applyAlignment="1" applyProtection="1">
      <alignment horizontal="center" vertical="center"/>
      <protection/>
    </xf>
    <xf numFmtId="0" fontId="5" fillId="0" borderId="15" xfId="120" applyFont="1" applyBorder="1" applyAlignment="1" applyProtection="1">
      <alignment horizontal="center" vertical="center"/>
      <protection/>
    </xf>
    <xf numFmtId="0" fontId="5" fillId="0" borderId="16" xfId="120" applyFont="1" applyBorder="1" applyAlignment="1" applyProtection="1">
      <alignment horizontal="center" vertical="center"/>
      <protection/>
    </xf>
    <xf numFmtId="0" fontId="5" fillId="0" borderId="17" xfId="120" applyFont="1" applyBorder="1" applyAlignment="1" applyProtection="1">
      <alignment horizontal="center" vertical="center"/>
      <protection/>
    </xf>
    <xf numFmtId="0" fontId="5" fillId="0" borderId="17" xfId="120" applyFont="1" applyFill="1" applyBorder="1" applyAlignment="1" applyProtection="1">
      <alignment horizontal="center" vertical="center"/>
      <protection/>
    </xf>
    <xf numFmtId="0" fontId="6" fillId="0" borderId="17" xfId="120" applyFont="1" applyFill="1" applyBorder="1" applyAlignment="1" applyProtection="1">
      <alignment horizontal="center" vertical="center" wrapText="1"/>
      <protection/>
    </xf>
    <xf numFmtId="173" fontId="5" fillId="0" borderId="17" xfId="120" applyNumberFormat="1" applyFont="1" applyBorder="1" applyAlignment="1" applyProtection="1">
      <alignment horizontal="center" vertical="center"/>
      <protection/>
    </xf>
    <xf numFmtId="0" fontId="6" fillId="0" borderId="17" xfId="120" applyFont="1" applyBorder="1" applyAlignment="1" applyProtection="1">
      <alignment horizontal="center" vertical="center"/>
      <protection/>
    </xf>
    <xf numFmtId="0" fontId="5" fillId="0" borderId="18" xfId="120" applyFont="1" applyBorder="1" applyAlignment="1" applyProtection="1">
      <alignment horizontal="right" vertical="center"/>
      <protection/>
    </xf>
    <xf numFmtId="0" fontId="3" fillId="0" borderId="17" xfId="120" applyFont="1" applyBorder="1" applyAlignment="1" applyProtection="1">
      <alignment horizontal="center" vertical="center"/>
      <protection locked="0"/>
    </xf>
    <xf numFmtId="3" fontId="8" fillId="25" borderId="17" xfId="120" applyNumberFormat="1" applyFont="1" applyFill="1" applyBorder="1" applyAlignment="1" applyProtection="1">
      <alignment vertical="center"/>
      <protection locked="0"/>
    </xf>
    <xf numFmtId="174" fontId="8" fillId="25" borderId="17" xfId="120" applyNumberFormat="1" applyFont="1" applyFill="1" applyBorder="1" applyAlignment="1" applyProtection="1">
      <alignment horizontal="center" vertical="center"/>
      <protection locked="0"/>
    </xf>
    <xf numFmtId="3" fontId="8" fillId="25" borderId="17" xfId="120" applyNumberFormat="1" applyFont="1" applyFill="1" applyBorder="1" applyAlignment="1" applyProtection="1">
      <alignment horizontal="left" vertical="center"/>
      <protection locked="0"/>
    </xf>
    <xf numFmtId="3" fontId="8" fillId="25" borderId="17" xfId="120" applyNumberFormat="1" applyFont="1" applyFill="1" applyBorder="1" applyAlignment="1" applyProtection="1">
      <alignment horizontal="center" vertical="center"/>
      <protection locked="0"/>
    </xf>
    <xf numFmtId="3" fontId="9" fillId="25" borderId="17" xfId="88" applyNumberFormat="1" applyFont="1" applyFill="1" applyBorder="1" applyAlignment="1" applyProtection="1">
      <alignment horizontal="right"/>
      <protection/>
    </xf>
    <xf numFmtId="3" fontId="8" fillId="25" borderId="17" xfId="145" applyNumberFormat="1" applyFont="1" applyFill="1" applyBorder="1" applyAlignment="1" applyProtection="1">
      <alignment horizontal="right"/>
      <protection/>
    </xf>
    <xf numFmtId="3" fontId="9" fillId="25" borderId="17" xfId="120" applyNumberFormat="1" applyFont="1" applyFill="1" applyBorder="1" applyAlignment="1">
      <alignment horizontal="right"/>
      <protection/>
    </xf>
    <xf numFmtId="175" fontId="8" fillId="25" borderId="17" xfId="145" applyNumberFormat="1" applyFont="1" applyFill="1" applyBorder="1" applyAlignment="1" applyProtection="1">
      <alignment horizontal="right"/>
      <protection/>
    </xf>
    <xf numFmtId="0" fontId="38" fillId="25" borderId="17" xfId="120" applyFont="1" applyFill="1" applyBorder="1" applyAlignment="1">
      <alignment vertical="center"/>
      <protection/>
    </xf>
    <xf numFmtId="0" fontId="10" fillId="25" borderId="17" xfId="120" applyFont="1" applyFill="1" applyBorder="1" applyAlignment="1" applyProtection="1">
      <alignment horizontal="left" vertical="center"/>
      <protection locked="0"/>
    </xf>
    <xf numFmtId="0" fontId="8" fillId="25" borderId="17" xfId="120" applyFont="1" applyFill="1" applyBorder="1" applyAlignment="1" applyProtection="1">
      <alignment horizontal="center" vertical="center"/>
      <protection locked="0"/>
    </xf>
    <xf numFmtId="0" fontId="8" fillId="25" borderId="17" xfId="120" applyFont="1" applyFill="1" applyBorder="1" applyAlignment="1">
      <alignment vertical="center"/>
      <protection/>
    </xf>
    <xf numFmtId="0" fontId="2" fillId="0" borderId="0" xfId="120" applyFont="1" applyAlignment="1" applyProtection="1">
      <alignment horizontal="right" vertical="center"/>
      <protection/>
    </xf>
    <xf numFmtId="0" fontId="3" fillId="0" borderId="0" xfId="120" applyFont="1" applyBorder="1" applyAlignment="1" applyProtection="1">
      <alignment horizontal="center" vertical="center"/>
      <protection/>
    </xf>
    <xf numFmtId="0" fontId="11" fillId="0" borderId="0" xfId="120" applyFont="1" applyBorder="1" applyAlignment="1" applyProtection="1">
      <alignment vertical="center"/>
      <protection/>
    </xf>
    <xf numFmtId="178" fontId="11" fillId="0" borderId="0" xfId="120" applyNumberFormat="1" applyFont="1" applyBorder="1" applyAlignment="1" applyProtection="1">
      <alignment horizontal="center" vertical="center"/>
      <protection/>
    </xf>
    <xf numFmtId="0" fontId="11" fillId="0" borderId="0" xfId="120" applyFont="1" applyBorder="1" applyAlignment="1" applyProtection="1">
      <alignment horizontal="left" vertical="center"/>
      <protection/>
    </xf>
    <xf numFmtId="0" fontId="11" fillId="0" borderId="0" xfId="120" applyFont="1" applyBorder="1" applyAlignment="1" applyProtection="1">
      <alignment horizontal="center" vertical="center"/>
      <protection/>
    </xf>
    <xf numFmtId="3" fontId="11" fillId="0" borderId="0" xfId="88" applyNumberFormat="1" applyFont="1" applyBorder="1" applyAlignment="1" applyProtection="1">
      <alignment vertical="center"/>
      <protection/>
    </xf>
    <xf numFmtId="3" fontId="12" fillId="0" borderId="0" xfId="88" applyNumberFormat="1" applyFont="1" applyFill="1" applyBorder="1" applyAlignment="1" applyProtection="1">
      <alignment vertical="center"/>
      <protection/>
    </xf>
    <xf numFmtId="3" fontId="11" fillId="0" borderId="0" xfId="88" applyNumberFormat="1" applyFont="1" applyFill="1" applyBorder="1" applyAlignment="1" applyProtection="1">
      <alignment vertical="center"/>
      <protection/>
    </xf>
    <xf numFmtId="3" fontId="11" fillId="0" borderId="0" xfId="88" applyNumberFormat="1" applyFont="1" applyBorder="1" applyAlignment="1" applyProtection="1">
      <alignment horizontal="right" vertical="center"/>
      <protection/>
    </xf>
    <xf numFmtId="0" fontId="13" fillId="0" borderId="0" xfId="120" applyFont="1" applyAlignment="1" applyProtection="1">
      <alignment horizontal="right" vertical="center"/>
      <protection/>
    </xf>
    <xf numFmtId="3" fontId="14" fillId="24" borderId="19" xfId="120" applyNumberFormat="1" applyFont="1" applyFill="1" applyBorder="1" applyAlignment="1" applyProtection="1">
      <alignment horizontal="center" vertical="center"/>
      <protection/>
    </xf>
    <xf numFmtId="0" fontId="14" fillId="24" borderId="20" xfId="120" applyFont="1" applyFill="1" applyBorder="1" applyAlignment="1" applyProtection="1">
      <alignment horizontal="center" vertical="center"/>
      <protection/>
    </xf>
    <xf numFmtId="173" fontId="14" fillId="24" borderId="21" xfId="120" applyNumberFormat="1" applyFont="1" applyFill="1" applyBorder="1" applyAlignment="1" applyProtection="1">
      <alignment vertical="center"/>
      <protection/>
    </xf>
    <xf numFmtId="179" fontId="14" fillId="24" borderId="22" xfId="120" applyNumberFormat="1" applyFont="1" applyFill="1" applyBorder="1" applyAlignment="1" applyProtection="1">
      <alignment vertical="center"/>
      <protection/>
    </xf>
    <xf numFmtId="3" fontId="15" fillId="24" borderId="21" xfId="120" applyNumberFormat="1" applyFont="1" applyFill="1" applyBorder="1" applyAlignment="1" applyProtection="1">
      <alignment vertical="center"/>
      <protection/>
    </xf>
    <xf numFmtId="179" fontId="14" fillId="24" borderId="23" xfId="120" applyNumberFormat="1" applyFont="1" applyFill="1" applyBorder="1" applyAlignment="1" applyProtection="1">
      <alignment vertical="center"/>
      <protection/>
    </xf>
    <xf numFmtId="179" fontId="14" fillId="24" borderId="23" xfId="120" applyNumberFormat="1" applyFont="1" applyFill="1" applyBorder="1" applyAlignment="1" applyProtection="1">
      <alignment horizontal="right" vertical="center"/>
      <protection/>
    </xf>
    <xf numFmtId="3" fontId="14" fillId="24" borderId="22" xfId="120" applyNumberFormat="1" applyFont="1" applyFill="1" applyBorder="1" applyAlignment="1" applyProtection="1">
      <alignment vertical="center"/>
      <protection/>
    </xf>
    <xf numFmtId="3" fontId="16" fillId="24" borderId="21" xfId="120" applyNumberFormat="1" applyFont="1" applyFill="1" applyBorder="1" applyAlignment="1" applyProtection="1">
      <alignment vertical="center"/>
      <protection/>
    </xf>
    <xf numFmtId="175" fontId="8" fillId="0" borderId="24" xfId="145" applyNumberFormat="1" applyFont="1" applyFill="1" applyBorder="1" applyAlignment="1" applyProtection="1">
      <alignment vertical="center"/>
      <protection/>
    </xf>
    <xf numFmtId="180" fontId="14" fillId="24" borderId="25" xfId="120" applyNumberFormat="1" applyFont="1" applyFill="1" applyBorder="1" applyAlignment="1" applyProtection="1">
      <alignment horizontal="right" vertical="center"/>
      <protection/>
    </xf>
    <xf numFmtId="1" fontId="14" fillId="24" borderId="26" xfId="120" applyNumberFormat="1" applyFont="1" applyFill="1" applyBorder="1" applyAlignment="1" applyProtection="1">
      <alignment horizontal="center" vertical="center"/>
      <protection/>
    </xf>
    <xf numFmtId="180" fontId="14" fillId="24" borderId="27" xfId="120" applyNumberFormat="1" applyFont="1" applyFill="1" applyBorder="1" applyAlignment="1" applyProtection="1">
      <alignment vertical="center"/>
      <protection/>
    </xf>
    <xf numFmtId="0" fontId="17" fillId="0" borderId="0" xfId="120" applyFont="1" applyAlignment="1" applyProtection="1">
      <alignment horizontal="right" vertical="center"/>
      <protection locked="0"/>
    </xf>
    <xf numFmtId="0" fontId="3" fillId="0" borderId="0" xfId="120" applyFont="1" applyAlignment="1" applyProtection="1">
      <alignment horizontal="center" vertical="center"/>
      <protection locked="0"/>
    </xf>
    <xf numFmtId="0" fontId="18" fillId="0" borderId="0" xfId="120" applyFont="1" applyAlignment="1" applyProtection="1">
      <alignment vertical="center"/>
      <protection locked="0"/>
    </xf>
    <xf numFmtId="0" fontId="18" fillId="0" borderId="0" xfId="120" applyFont="1" applyAlignment="1" applyProtection="1">
      <alignment horizontal="left" vertical="center"/>
      <protection locked="0"/>
    </xf>
    <xf numFmtId="0" fontId="18" fillId="0" borderId="0" xfId="120" applyFont="1" applyAlignment="1" applyProtection="1">
      <alignment horizontal="center" vertical="center"/>
      <protection locked="0"/>
    </xf>
    <xf numFmtId="0" fontId="17" fillId="0" borderId="0" xfId="120" applyFont="1" applyFill="1" applyAlignment="1" applyProtection="1">
      <alignment vertical="center"/>
      <protection locked="0"/>
    </xf>
    <xf numFmtId="3" fontId="18" fillId="0" borderId="0" xfId="120" applyNumberFormat="1" applyFont="1" applyAlignment="1" applyProtection="1">
      <alignment vertical="center"/>
      <protection locked="0"/>
    </xf>
    <xf numFmtId="3" fontId="17" fillId="0" borderId="0" xfId="120" applyNumberFormat="1" applyFont="1" applyFill="1" applyAlignment="1" applyProtection="1">
      <alignment vertical="center"/>
      <protection locked="0"/>
    </xf>
    <xf numFmtId="3" fontId="1" fillId="0" borderId="0" xfId="120" applyNumberFormat="1">
      <alignment/>
      <protection/>
    </xf>
    <xf numFmtId="3" fontId="8" fillId="25" borderId="17" xfId="120" applyNumberFormat="1" applyFont="1" applyFill="1" applyBorder="1" applyAlignment="1">
      <alignment horizontal="right"/>
      <protection/>
    </xf>
    <xf numFmtId="3" fontId="8" fillId="25" borderId="17" xfId="42" applyNumberFormat="1" applyFont="1" applyFill="1" applyBorder="1" applyAlignment="1" applyProtection="1">
      <alignment horizontal="right"/>
      <protection/>
    </xf>
    <xf numFmtId="177" fontId="8" fillId="25" borderId="17" xfId="88" applyNumberFormat="1" applyFont="1" applyFill="1" applyBorder="1" applyAlignment="1">
      <alignment horizontal="right"/>
    </xf>
    <xf numFmtId="177" fontId="9" fillId="25" borderId="17" xfId="88" applyNumberFormat="1" applyFont="1" applyFill="1" applyBorder="1" applyAlignment="1">
      <alignment horizontal="right"/>
    </xf>
    <xf numFmtId="3" fontId="8" fillId="25" borderId="17" xfId="0" applyNumberFormat="1" applyFont="1" applyFill="1" applyBorder="1" applyAlignment="1">
      <alignment horizontal="right"/>
    </xf>
    <xf numFmtId="3" fontId="8" fillId="25" borderId="17" xfId="0" applyNumberFormat="1" applyFont="1" applyFill="1" applyBorder="1" applyAlignment="1">
      <alignment horizontal="right" wrapText="1"/>
    </xf>
    <xf numFmtId="0" fontId="5" fillId="0" borderId="28" xfId="120" applyFont="1" applyFill="1" applyBorder="1" applyAlignment="1" applyProtection="1">
      <alignment horizontal="center" vertical="center" wrapText="1"/>
      <protection/>
    </xf>
    <xf numFmtId="0" fontId="5" fillId="0" borderId="15" xfId="120" applyFont="1" applyFill="1" applyBorder="1" applyAlignment="1" applyProtection="1">
      <alignment horizontal="center" vertical="center" wrapText="1"/>
      <protection/>
    </xf>
    <xf numFmtId="0" fontId="5" fillId="0" borderId="15" xfId="120" applyFont="1" applyFill="1" applyBorder="1" applyAlignment="1" applyProtection="1">
      <alignment horizontal="center" vertical="center"/>
      <protection/>
    </xf>
    <xf numFmtId="0" fontId="6" fillId="0" borderId="28" xfId="120" applyFont="1" applyFill="1" applyBorder="1" applyAlignment="1" applyProtection="1">
      <alignment horizontal="center" vertical="center" wrapText="1"/>
      <protection/>
    </xf>
    <xf numFmtId="0" fontId="6" fillId="0" borderId="15" xfId="120" applyFont="1" applyFill="1" applyBorder="1" applyAlignment="1" applyProtection="1">
      <alignment horizontal="center" vertical="center" wrapText="1"/>
      <protection/>
    </xf>
    <xf numFmtId="0" fontId="5" fillId="0" borderId="28" xfId="120" applyFont="1" applyFill="1" applyBorder="1" applyAlignment="1" applyProtection="1">
      <alignment horizontal="center" vertical="center"/>
      <protection/>
    </xf>
    <xf numFmtId="0" fontId="5" fillId="0" borderId="29" xfId="120" applyFont="1" applyFill="1" applyBorder="1" applyAlignment="1" applyProtection="1">
      <alignment horizontal="center" vertical="center"/>
      <protection/>
    </xf>
    <xf numFmtId="0" fontId="14" fillId="24" borderId="30" xfId="120" applyFont="1" applyFill="1" applyBorder="1" applyAlignment="1" applyProtection="1">
      <alignment horizontal="left" vertical="center"/>
      <protection/>
    </xf>
    <xf numFmtId="0" fontId="14" fillId="24" borderId="26" xfId="120" applyFont="1" applyFill="1" applyBorder="1" applyAlignment="1" applyProtection="1">
      <alignment horizontal="left" vertical="center"/>
      <protection/>
    </xf>
    <xf numFmtId="0" fontId="14" fillId="24" borderId="20" xfId="120" applyFont="1" applyFill="1" applyBorder="1" applyAlignment="1" applyProtection="1">
      <alignment horizontal="left" vertical="center"/>
      <protection/>
    </xf>
    <xf numFmtId="0" fontId="19" fillId="0" borderId="0" xfId="120" applyFont="1" applyBorder="1" applyAlignment="1" applyProtection="1">
      <alignment vertical="center" wrapText="1"/>
      <protection locked="0"/>
    </xf>
    <xf numFmtId="0" fontId="19" fillId="0" borderId="0" xfId="120" applyFont="1" applyAlignment="1" applyProtection="1">
      <alignment vertical="center" wrapText="1"/>
      <protection locked="0"/>
    </xf>
    <xf numFmtId="172" fontId="5" fillId="0" borderId="28" xfId="88" applyFont="1" applyFill="1" applyBorder="1" applyAlignment="1" applyProtection="1">
      <alignment horizontal="center" vertical="center"/>
      <protection/>
    </xf>
    <xf numFmtId="172" fontId="5" fillId="0" borderId="15" xfId="88" applyFont="1" applyFill="1" applyBorder="1" applyAlignment="1" applyProtection="1">
      <alignment horizontal="center" vertical="center"/>
      <protection/>
    </xf>
  </cellXfs>
  <cellStyles count="14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[0] 10" xfId="42"/>
    <cellStyle name="Ezres [0] 2" xfId="43"/>
    <cellStyle name="Ezres [0] 3" xfId="44"/>
    <cellStyle name="Ezres [0] 4" xfId="45"/>
    <cellStyle name="Ezres [0] 5" xfId="46"/>
    <cellStyle name="Ezres [0] 6" xfId="47"/>
    <cellStyle name="Ezres [0] 7" xfId="48"/>
    <cellStyle name="Ezres [0] 8" xfId="49"/>
    <cellStyle name="Ezres [0] 9" xfId="50"/>
    <cellStyle name="Ezres 10" xfId="51"/>
    <cellStyle name="Ezres 11" xfId="52"/>
    <cellStyle name="Ezres 12" xfId="53"/>
    <cellStyle name="Ezres 13" xfId="54"/>
    <cellStyle name="Ezres 14" xfId="55"/>
    <cellStyle name="Ezres 15" xfId="56"/>
    <cellStyle name="Ezres 16" xfId="57"/>
    <cellStyle name="Ezres 17" xfId="58"/>
    <cellStyle name="Ezres 18" xfId="59"/>
    <cellStyle name="Ezres 19" xfId="60"/>
    <cellStyle name="Ezres 2" xfId="61"/>
    <cellStyle name="Ezres 2 2" xfId="62"/>
    <cellStyle name="Ezres 2 3" xfId="63"/>
    <cellStyle name="Ezres 20" xfId="64"/>
    <cellStyle name="Ezres 21" xfId="65"/>
    <cellStyle name="Ezres 22" xfId="66"/>
    <cellStyle name="Ezres 23" xfId="67"/>
    <cellStyle name="Ezres 24" xfId="68"/>
    <cellStyle name="Ezres 25" xfId="69"/>
    <cellStyle name="Ezres 26" xfId="70"/>
    <cellStyle name="Ezres 27" xfId="71"/>
    <cellStyle name="Ezres 28" xfId="72"/>
    <cellStyle name="Ezres 29" xfId="73"/>
    <cellStyle name="Ezres 3" xfId="74"/>
    <cellStyle name="Ezres 30" xfId="75"/>
    <cellStyle name="Ezres 31" xfId="76"/>
    <cellStyle name="Ezres 32" xfId="77"/>
    <cellStyle name="Ezres 33" xfId="78"/>
    <cellStyle name="Ezres 34" xfId="79"/>
    <cellStyle name="Ezres 35" xfId="80"/>
    <cellStyle name="Ezres 36" xfId="81"/>
    <cellStyle name="Ezres 37" xfId="82"/>
    <cellStyle name="Ezres 38" xfId="83"/>
    <cellStyle name="Ezres 39" xfId="84"/>
    <cellStyle name="Ezres 4" xfId="85"/>
    <cellStyle name="Ezres 40" xfId="86"/>
    <cellStyle name="Ezres 41" xfId="87"/>
    <cellStyle name="Ezres 42" xfId="88"/>
    <cellStyle name="Ezres 5" xfId="89"/>
    <cellStyle name="Ezres 6" xfId="90"/>
    <cellStyle name="Ezres 7" xfId="91"/>
    <cellStyle name="Ezres 8" xfId="92"/>
    <cellStyle name="Ezres 9" xfId="93"/>
    <cellStyle name="Figyelmeztetés" xfId="94"/>
    <cellStyle name="Hivatkozott cella" xfId="95"/>
    <cellStyle name="Jegyzet" xfId="96"/>
    <cellStyle name="Jelölőszín (1)" xfId="97"/>
    <cellStyle name="Jelölőszín (2)" xfId="98"/>
    <cellStyle name="Jelölőszín (3)" xfId="99"/>
    <cellStyle name="Jelölőszín (4)" xfId="100"/>
    <cellStyle name="Jelölőszín (5)" xfId="101"/>
    <cellStyle name="Jelölőszín (6)" xfId="102"/>
    <cellStyle name="Jó" xfId="103"/>
    <cellStyle name="Kimenet" xfId="104"/>
    <cellStyle name="Magyarázó szöveg" xfId="105"/>
    <cellStyle name="Normál 10" xfId="106"/>
    <cellStyle name="Normál 11" xfId="107"/>
    <cellStyle name="Normál 12" xfId="108"/>
    <cellStyle name="Normál 13" xfId="109"/>
    <cellStyle name="Normál 14" xfId="110"/>
    <cellStyle name="Normál 15" xfId="111"/>
    <cellStyle name="Normál 16" xfId="112"/>
    <cellStyle name="Normál 17" xfId="113"/>
    <cellStyle name="Normál 18" xfId="114"/>
    <cellStyle name="Normál 19" xfId="115"/>
    <cellStyle name="Normál 2" xfId="116"/>
    <cellStyle name="Normál 2 2" xfId="117"/>
    <cellStyle name="Normál 2 2 2" xfId="118"/>
    <cellStyle name="Normál 20" xfId="119"/>
    <cellStyle name="Normál 21" xfId="120"/>
    <cellStyle name="Normál 3" xfId="121"/>
    <cellStyle name="Normál 4" xfId="122"/>
    <cellStyle name="Normál 5" xfId="123"/>
    <cellStyle name="Normál 6" xfId="124"/>
    <cellStyle name="Normál 7" xfId="125"/>
    <cellStyle name="Normál 8" xfId="126"/>
    <cellStyle name="Normál 9" xfId="127"/>
    <cellStyle name="Összesen" xfId="128"/>
    <cellStyle name="Percent" xfId="129"/>
    <cellStyle name="Rossz" xfId="130"/>
    <cellStyle name="Semleges" xfId="131"/>
    <cellStyle name="Számítás" xfId="132"/>
    <cellStyle name="Százalék 10" xfId="133"/>
    <cellStyle name="Százalék 11" xfId="134"/>
    <cellStyle name="Százalék 12" xfId="135"/>
    <cellStyle name="Százalék 13" xfId="136"/>
    <cellStyle name="Százalék 14" xfId="137"/>
    <cellStyle name="Százalék 15" xfId="138"/>
    <cellStyle name="Százalék 16" xfId="139"/>
    <cellStyle name="Százalék 17" xfId="140"/>
    <cellStyle name="Százalék 18" xfId="141"/>
    <cellStyle name="Százalék 19" xfId="142"/>
    <cellStyle name="Százalék 2" xfId="143"/>
    <cellStyle name="Százalék 2 2" xfId="144"/>
    <cellStyle name="Százalék 20" xfId="145"/>
    <cellStyle name="Százalék 3" xfId="146"/>
    <cellStyle name="Százalék 4" xfId="147"/>
    <cellStyle name="Százalék 5" xfId="148"/>
    <cellStyle name="Százalék 6" xfId="149"/>
    <cellStyle name="Százalék 7" xfId="150"/>
    <cellStyle name="Százalék 8" xfId="151"/>
    <cellStyle name="Százalék 9" xfId="152"/>
    <cellStyle name="Currency" xfId="153"/>
    <cellStyle name="Currency [0]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261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972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51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13-16 DECEMBER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zoomScale="70" zoomScaleNormal="70" zoomScalePageLayoutView="0" workbookViewId="0" topLeftCell="A1">
      <selection activeCell="N21" sqref="N21"/>
    </sheetView>
  </sheetViews>
  <sheetFormatPr defaultColWidth="9.140625" defaultRowHeight="15"/>
  <cols>
    <col min="1" max="1" width="3.57421875" style="11" customWidth="1"/>
    <col min="2" max="2" width="1.57421875" style="11" customWidth="1"/>
    <col min="3" max="3" width="40.8515625" style="11" customWidth="1"/>
    <col min="4" max="4" width="15.140625" style="11" customWidth="1"/>
    <col min="5" max="5" width="16.140625" style="11" customWidth="1"/>
    <col min="6" max="6" width="9.8515625" style="11" customWidth="1"/>
    <col min="7" max="7" width="6.57421875" style="11" customWidth="1"/>
    <col min="8" max="8" width="7.57421875" style="11" customWidth="1"/>
    <col min="9" max="9" width="12.421875" style="11" customWidth="1"/>
    <col min="10" max="10" width="9.421875" style="11" customWidth="1"/>
    <col min="11" max="11" width="13.00390625" style="11" customWidth="1"/>
    <col min="12" max="12" width="8.8515625" style="11" customWidth="1"/>
    <col min="13" max="13" width="11.57421875" style="11" customWidth="1"/>
    <col min="14" max="14" width="9.140625" style="11" customWidth="1"/>
    <col min="15" max="15" width="11.57421875" style="11" customWidth="1"/>
    <col min="16" max="16" width="8.8515625" style="11" customWidth="1"/>
    <col min="17" max="17" width="14.00390625" style="11" customWidth="1"/>
    <col min="18" max="18" width="9.421875" style="11" bestFit="1" customWidth="1"/>
    <col min="19" max="19" width="9.7109375" style="11" customWidth="1"/>
    <col min="20" max="20" width="6.7109375" style="11" customWidth="1"/>
    <col min="21" max="21" width="13.28125" style="11" customWidth="1"/>
    <col min="22" max="22" width="7.8515625" style="11" customWidth="1"/>
    <col min="23" max="23" width="16.28125" style="11" customWidth="1"/>
    <col min="24" max="24" width="11.28125" style="11" customWidth="1"/>
    <col min="25" max="25" width="6.7109375" style="11" customWidth="1"/>
    <col min="26" max="16384" width="9.140625" style="11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2"/>
      <c r="B2" s="13"/>
      <c r="C2" s="88" t="s">
        <v>0</v>
      </c>
      <c r="D2" s="76" t="s">
        <v>1</v>
      </c>
      <c r="E2" s="76" t="s">
        <v>2</v>
      </c>
      <c r="F2" s="79" t="s">
        <v>3</v>
      </c>
      <c r="G2" s="79" t="s">
        <v>4</v>
      </c>
      <c r="H2" s="79" t="s">
        <v>5</v>
      </c>
      <c r="I2" s="81" t="s">
        <v>6</v>
      </c>
      <c r="J2" s="81"/>
      <c r="K2" s="81" t="s">
        <v>7</v>
      </c>
      <c r="L2" s="81"/>
      <c r="M2" s="81" t="s">
        <v>8</v>
      </c>
      <c r="N2" s="81"/>
      <c r="O2" s="81" t="s">
        <v>9</v>
      </c>
      <c r="P2" s="81"/>
      <c r="Q2" s="81" t="s">
        <v>10</v>
      </c>
      <c r="R2" s="81"/>
      <c r="S2" s="81"/>
      <c r="T2" s="81"/>
      <c r="U2" s="81" t="s">
        <v>11</v>
      </c>
      <c r="V2" s="81"/>
      <c r="W2" s="81" t="s">
        <v>12</v>
      </c>
      <c r="X2" s="81"/>
      <c r="Y2" s="82"/>
    </row>
    <row r="3" spans="1:25" ht="30" customHeight="1">
      <c r="A3" s="14"/>
      <c r="B3" s="15"/>
      <c r="C3" s="89"/>
      <c r="D3" s="77"/>
      <c r="E3" s="78"/>
      <c r="F3" s="80"/>
      <c r="G3" s="80"/>
      <c r="H3" s="80"/>
      <c r="I3" s="16" t="s">
        <v>13</v>
      </c>
      <c r="J3" s="16" t="s">
        <v>14</v>
      </c>
      <c r="K3" s="16" t="s">
        <v>13</v>
      </c>
      <c r="L3" s="16" t="s">
        <v>14</v>
      </c>
      <c r="M3" s="17" t="s">
        <v>13</v>
      </c>
      <c r="N3" s="18" t="s">
        <v>14</v>
      </c>
      <c r="O3" s="18" t="s">
        <v>13</v>
      </c>
      <c r="P3" s="18" t="s">
        <v>14</v>
      </c>
      <c r="Q3" s="19" t="s">
        <v>13</v>
      </c>
      <c r="R3" s="19" t="s">
        <v>14</v>
      </c>
      <c r="S3" s="20" t="s">
        <v>15</v>
      </c>
      <c r="T3" s="20" t="s">
        <v>16</v>
      </c>
      <c r="U3" s="21" t="s">
        <v>13</v>
      </c>
      <c r="V3" s="22" t="s">
        <v>17</v>
      </c>
      <c r="W3" s="18" t="s">
        <v>13</v>
      </c>
      <c r="X3" s="18" t="s">
        <v>14</v>
      </c>
      <c r="Y3" s="20" t="s">
        <v>16</v>
      </c>
    </row>
    <row r="4" spans="1:25" ht="30" customHeight="1">
      <c r="A4" s="23">
        <v>1</v>
      </c>
      <c r="B4" s="24"/>
      <c r="C4" s="25" t="s">
        <v>18</v>
      </c>
      <c r="D4" s="26">
        <v>41256</v>
      </c>
      <c r="E4" s="27" t="s">
        <v>19</v>
      </c>
      <c r="F4" s="28" t="s">
        <v>20</v>
      </c>
      <c r="G4" s="28" t="s">
        <v>21</v>
      </c>
      <c r="H4" s="28">
        <v>1</v>
      </c>
      <c r="I4" s="70">
        <v>24831816</v>
      </c>
      <c r="J4" s="70">
        <v>17526</v>
      </c>
      <c r="K4" s="70">
        <v>24410079</v>
      </c>
      <c r="L4" s="70">
        <v>17528</v>
      </c>
      <c r="M4" s="70">
        <v>41249862</v>
      </c>
      <c r="N4" s="70">
        <v>29210</v>
      </c>
      <c r="O4" s="70">
        <v>34021405</v>
      </c>
      <c r="P4" s="70">
        <v>23580</v>
      </c>
      <c r="Q4" s="29">
        <f aca="true" t="shared" si="0" ref="Q4:R6">+I4+K4+M4+O4</f>
        <v>124513162</v>
      </c>
      <c r="R4" s="29">
        <f t="shared" si="0"/>
        <v>87844</v>
      </c>
      <c r="S4" s="30" t="e">
        <f aca="true" t="shared" si="1" ref="S4:S13">IF(Q4&lt;&gt;0,R4/G4,"")</f>
        <v>#VALUE!</v>
      </c>
      <c r="T4" s="30">
        <f aca="true" t="shared" si="2" ref="T4:T13">IF(Q4&lt;&gt;0,Q4/R4,"")</f>
        <v>1417.4350211738993</v>
      </c>
      <c r="U4" s="31">
        <v>0</v>
      </c>
      <c r="V4" s="32">
        <f aca="true" t="shared" si="3" ref="V4:V13">IF(U4&lt;&gt;0,-(U4-Q4)/U4,"")</f>
      </c>
      <c r="W4" s="31">
        <v>124513162</v>
      </c>
      <c r="X4" s="31">
        <v>87844</v>
      </c>
      <c r="Y4" s="30">
        <f aca="true" t="shared" si="4" ref="Y4:Y13">W4/X4</f>
        <v>1417.4350211738993</v>
      </c>
    </row>
    <row r="5" spans="1:25" ht="30" customHeight="1">
      <c r="A5" s="23">
        <v>2</v>
      </c>
      <c r="B5" s="24"/>
      <c r="C5" s="25" t="s">
        <v>22</v>
      </c>
      <c r="D5" s="26">
        <v>41242</v>
      </c>
      <c r="E5" s="27" t="s">
        <v>23</v>
      </c>
      <c r="F5" s="28" t="s">
        <v>24</v>
      </c>
      <c r="G5" s="28">
        <v>69</v>
      </c>
      <c r="H5" s="28">
        <v>3</v>
      </c>
      <c r="I5" s="70">
        <v>1304140</v>
      </c>
      <c r="J5" s="70">
        <v>1275</v>
      </c>
      <c r="K5" s="70">
        <v>1944670</v>
      </c>
      <c r="L5" s="70">
        <v>1703</v>
      </c>
      <c r="M5" s="70">
        <v>8928816</v>
      </c>
      <c r="N5" s="70">
        <v>7626</v>
      </c>
      <c r="O5" s="70">
        <v>8675934</v>
      </c>
      <c r="P5" s="70">
        <v>7052</v>
      </c>
      <c r="Q5" s="29">
        <f t="shared" si="0"/>
        <v>20853560</v>
      </c>
      <c r="R5" s="29">
        <f t="shared" si="0"/>
        <v>17656</v>
      </c>
      <c r="S5" s="30">
        <f t="shared" si="1"/>
        <v>255.8840579710145</v>
      </c>
      <c r="T5" s="30">
        <f t="shared" si="2"/>
        <v>1181.1033076574536</v>
      </c>
      <c r="U5" s="31">
        <v>35105671</v>
      </c>
      <c r="V5" s="32">
        <f t="shared" si="3"/>
        <v>-0.40597745589309486</v>
      </c>
      <c r="W5" s="31">
        <v>116575989</v>
      </c>
      <c r="X5" s="31">
        <v>89659</v>
      </c>
      <c r="Y5" s="30">
        <f t="shared" si="4"/>
        <v>1300.2151373537515</v>
      </c>
    </row>
    <row r="6" spans="1:25" ht="30" customHeight="1">
      <c r="A6" s="23">
        <v>3</v>
      </c>
      <c r="B6" s="24"/>
      <c r="C6" s="33" t="s">
        <v>25</v>
      </c>
      <c r="D6" s="26">
        <v>41235</v>
      </c>
      <c r="E6" s="34" t="s">
        <v>26</v>
      </c>
      <c r="F6" s="35">
        <v>34</v>
      </c>
      <c r="G6" s="35" t="s">
        <v>21</v>
      </c>
      <c r="H6" s="35">
        <v>4</v>
      </c>
      <c r="I6" s="71">
        <v>1445520</v>
      </c>
      <c r="J6" s="71">
        <v>1084</v>
      </c>
      <c r="K6" s="71">
        <v>2138802</v>
      </c>
      <c r="L6" s="71">
        <v>1615</v>
      </c>
      <c r="M6" s="71">
        <v>4301514</v>
      </c>
      <c r="N6" s="71">
        <v>3174</v>
      </c>
      <c r="O6" s="71">
        <v>3646330</v>
      </c>
      <c r="P6" s="71">
        <v>2663</v>
      </c>
      <c r="Q6" s="29">
        <f t="shared" si="0"/>
        <v>11532166</v>
      </c>
      <c r="R6" s="29">
        <f t="shared" si="0"/>
        <v>8536</v>
      </c>
      <c r="S6" s="30" t="e">
        <f t="shared" si="1"/>
        <v>#VALUE!</v>
      </c>
      <c r="T6" s="30">
        <f t="shared" si="2"/>
        <v>1351.0035145267104</v>
      </c>
      <c r="U6" s="31">
        <v>16632110</v>
      </c>
      <c r="V6" s="32">
        <f t="shared" si="3"/>
        <v>-0.30663241164229915</v>
      </c>
      <c r="W6" s="31">
        <v>105802166</v>
      </c>
      <c r="X6" s="31">
        <v>81201</v>
      </c>
      <c r="Y6" s="30">
        <f t="shared" si="4"/>
        <v>1302.9662935185527</v>
      </c>
    </row>
    <row r="7" spans="1:25" ht="30" customHeight="1">
      <c r="A7" s="23">
        <v>4</v>
      </c>
      <c r="B7" s="24"/>
      <c r="C7" s="25" t="s">
        <v>27</v>
      </c>
      <c r="D7" s="26">
        <v>41228</v>
      </c>
      <c r="E7" s="27" t="s">
        <v>28</v>
      </c>
      <c r="F7" s="28">
        <v>44</v>
      </c>
      <c r="G7" s="28" t="s">
        <v>21</v>
      </c>
      <c r="H7" s="28">
        <v>5</v>
      </c>
      <c r="I7" s="70">
        <v>1148070</v>
      </c>
      <c r="J7" s="70">
        <v>901</v>
      </c>
      <c r="K7" s="70">
        <v>1874490</v>
      </c>
      <c r="L7" s="70">
        <v>1515</v>
      </c>
      <c r="M7" s="70">
        <v>3684154</v>
      </c>
      <c r="N7" s="70">
        <v>2927</v>
      </c>
      <c r="O7" s="70">
        <v>2557524</v>
      </c>
      <c r="P7" s="70">
        <v>1969</v>
      </c>
      <c r="Q7" s="29">
        <v>9264238</v>
      </c>
      <c r="R7" s="29">
        <v>7312</v>
      </c>
      <c r="S7" s="30" t="e">
        <f t="shared" si="1"/>
        <v>#VALUE!</v>
      </c>
      <c r="T7" s="30">
        <f t="shared" si="2"/>
        <v>1266.9909737417943</v>
      </c>
      <c r="U7" s="31">
        <v>19113125</v>
      </c>
      <c r="V7" s="32">
        <f t="shared" si="3"/>
        <v>-0.5152944377227691</v>
      </c>
      <c r="W7" s="31">
        <v>358620334</v>
      </c>
      <c r="X7" s="31">
        <v>290731</v>
      </c>
      <c r="Y7" s="30">
        <f t="shared" si="4"/>
        <v>1233.5125390825197</v>
      </c>
    </row>
    <row r="8" spans="1:25" ht="30" customHeight="1">
      <c r="A8" s="23">
        <v>5</v>
      </c>
      <c r="B8" s="24"/>
      <c r="C8" s="36" t="s">
        <v>29</v>
      </c>
      <c r="D8" s="26">
        <v>41186</v>
      </c>
      <c r="E8" s="27" t="s">
        <v>28</v>
      </c>
      <c r="F8" s="28">
        <v>41</v>
      </c>
      <c r="G8" s="28" t="s">
        <v>21</v>
      </c>
      <c r="H8" s="28">
        <v>2</v>
      </c>
      <c r="I8" s="70">
        <v>767210</v>
      </c>
      <c r="J8" s="70">
        <v>581</v>
      </c>
      <c r="K8" s="70">
        <v>1555604</v>
      </c>
      <c r="L8" s="70">
        <v>1182</v>
      </c>
      <c r="M8" s="70">
        <v>3025460</v>
      </c>
      <c r="N8" s="70">
        <v>2305</v>
      </c>
      <c r="O8" s="70">
        <v>2156095</v>
      </c>
      <c r="P8" s="70">
        <v>1627</v>
      </c>
      <c r="Q8" s="29">
        <v>7504369</v>
      </c>
      <c r="R8" s="29">
        <v>5695</v>
      </c>
      <c r="S8" s="30" t="e">
        <f t="shared" si="1"/>
        <v>#VALUE!</v>
      </c>
      <c r="T8" s="30">
        <f t="shared" si="2"/>
        <v>1317.711852502195</v>
      </c>
      <c r="U8" s="31">
        <v>11231779</v>
      </c>
      <c r="V8" s="32">
        <f t="shared" si="3"/>
        <v>-0.3318628331273256</v>
      </c>
      <c r="W8" s="31">
        <v>22865056</v>
      </c>
      <c r="X8" s="31">
        <v>17792</v>
      </c>
      <c r="Y8" s="30">
        <f t="shared" si="4"/>
        <v>1285.1312949640287</v>
      </c>
    </row>
    <row r="9" spans="1:25" ht="30" customHeight="1">
      <c r="A9" s="23">
        <v>6</v>
      </c>
      <c r="B9" s="24"/>
      <c r="C9" s="25" t="s">
        <v>30</v>
      </c>
      <c r="D9" s="26">
        <v>41186</v>
      </c>
      <c r="E9" s="27" t="s">
        <v>31</v>
      </c>
      <c r="F9" s="28">
        <v>27</v>
      </c>
      <c r="G9" s="28" t="s">
        <v>21</v>
      </c>
      <c r="H9" s="28">
        <v>2</v>
      </c>
      <c r="I9" s="70">
        <v>772140</v>
      </c>
      <c r="J9" s="70">
        <v>596</v>
      </c>
      <c r="K9" s="70">
        <v>1177360</v>
      </c>
      <c r="L9" s="70">
        <v>890</v>
      </c>
      <c r="M9" s="70">
        <v>1936464</v>
      </c>
      <c r="N9" s="70">
        <v>1443</v>
      </c>
      <c r="O9" s="70">
        <v>1448578</v>
      </c>
      <c r="P9" s="70">
        <v>1064</v>
      </c>
      <c r="Q9" s="29">
        <f aca="true" t="shared" si="5" ref="Q9:R13">+I9+K9+M9+O9</f>
        <v>5334542</v>
      </c>
      <c r="R9" s="29">
        <f t="shared" si="5"/>
        <v>3993</v>
      </c>
      <c r="S9" s="30" t="e">
        <f t="shared" si="1"/>
        <v>#VALUE!</v>
      </c>
      <c r="T9" s="30">
        <f t="shared" si="2"/>
        <v>1335.9734535437015</v>
      </c>
      <c r="U9" s="31">
        <v>9525105</v>
      </c>
      <c r="V9" s="32">
        <f t="shared" si="3"/>
        <v>-0.4399492709004258</v>
      </c>
      <c r="W9" s="31">
        <v>17988682</v>
      </c>
      <c r="X9" s="31">
        <v>13622</v>
      </c>
      <c r="Y9" s="30">
        <f t="shared" si="4"/>
        <v>1320.5610042578182</v>
      </c>
    </row>
    <row r="10" spans="1:25" ht="30" customHeight="1">
      <c r="A10" s="23">
        <v>7</v>
      </c>
      <c r="B10" s="24"/>
      <c r="C10" s="36" t="s">
        <v>32</v>
      </c>
      <c r="D10" s="26">
        <v>41208</v>
      </c>
      <c r="E10" s="27" t="s">
        <v>19</v>
      </c>
      <c r="F10" s="28" t="s">
        <v>33</v>
      </c>
      <c r="G10" s="28" t="s">
        <v>21</v>
      </c>
      <c r="H10" s="28">
        <v>8</v>
      </c>
      <c r="I10" s="70">
        <v>468490</v>
      </c>
      <c r="J10" s="70">
        <v>361</v>
      </c>
      <c r="K10" s="70">
        <v>928320</v>
      </c>
      <c r="L10" s="70">
        <v>689</v>
      </c>
      <c r="M10" s="70">
        <v>2149620</v>
      </c>
      <c r="N10" s="70">
        <v>1592</v>
      </c>
      <c r="O10" s="70">
        <v>1380590</v>
      </c>
      <c r="P10" s="70">
        <v>993</v>
      </c>
      <c r="Q10" s="29">
        <f t="shared" si="5"/>
        <v>4927020</v>
      </c>
      <c r="R10" s="29">
        <f t="shared" si="5"/>
        <v>3635</v>
      </c>
      <c r="S10" s="30" t="e">
        <f t="shared" si="1"/>
        <v>#VALUE!</v>
      </c>
      <c r="T10" s="30">
        <f t="shared" si="2"/>
        <v>1355.4387895460798</v>
      </c>
      <c r="U10" s="31">
        <v>8485224</v>
      </c>
      <c r="V10" s="32">
        <f t="shared" si="3"/>
        <v>-0.4193411982995381</v>
      </c>
      <c r="W10" s="31">
        <v>504427483</v>
      </c>
      <c r="X10" s="31">
        <v>386657</v>
      </c>
      <c r="Y10" s="30">
        <f t="shared" si="4"/>
        <v>1304.5864500060777</v>
      </c>
    </row>
    <row r="11" spans="1:25" ht="30" customHeight="1">
      <c r="A11" s="23">
        <v>8</v>
      </c>
      <c r="B11" s="24"/>
      <c r="C11" s="25" t="s">
        <v>34</v>
      </c>
      <c r="D11" s="26">
        <v>41186</v>
      </c>
      <c r="E11" s="27" t="s">
        <v>31</v>
      </c>
      <c r="F11" s="28">
        <v>16</v>
      </c>
      <c r="G11" s="28" t="s">
        <v>21</v>
      </c>
      <c r="H11" s="28">
        <v>2</v>
      </c>
      <c r="I11" s="70">
        <v>304260</v>
      </c>
      <c r="J11" s="70">
        <v>228</v>
      </c>
      <c r="K11" s="70">
        <v>710410</v>
      </c>
      <c r="L11" s="70">
        <v>555</v>
      </c>
      <c r="M11" s="70">
        <v>1200010</v>
      </c>
      <c r="N11" s="70">
        <v>943</v>
      </c>
      <c r="O11" s="70">
        <v>699810</v>
      </c>
      <c r="P11" s="70">
        <v>518</v>
      </c>
      <c r="Q11" s="29">
        <f t="shared" si="5"/>
        <v>2914490</v>
      </c>
      <c r="R11" s="29">
        <f t="shared" si="5"/>
        <v>2244</v>
      </c>
      <c r="S11" s="30" t="e">
        <f t="shared" si="1"/>
        <v>#VALUE!</v>
      </c>
      <c r="T11" s="30">
        <f t="shared" si="2"/>
        <v>1298.7923351158645</v>
      </c>
      <c r="U11" s="31">
        <v>4659765</v>
      </c>
      <c r="V11" s="32">
        <f t="shared" si="3"/>
        <v>-0.3745414200072321</v>
      </c>
      <c r="W11" s="31">
        <v>9114815</v>
      </c>
      <c r="X11" s="31">
        <v>7093</v>
      </c>
      <c r="Y11" s="30">
        <f t="shared" si="4"/>
        <v>1285.0437050613282</v>
      </c>
    </row>
    <row r="12" spans="1:25" ht="30" customHeight="1">
      <c r="A12" s="23">
        <v>9</v>
      </c>
      <c r="B12" s="24"/>
      <c r="C12" s="25" t="s">
        <v>35</v>
      </c>
      <c r="D12" s="26">
        <v>41235</v>
      </c>
      <c r="E12" s="27" t="s">
        <v>36</v>
      </c>
      <c r="F12" s="28">
        <v>24</v>
      </c>
      <c r="G12" s="28" t="s">
        <v>21</v>
      </c>
      <c r="H12" s="28">
        <v>4</v>
      </c>
      <c r="I12" s="72">
        <v>269250</v>
      </c>
      <c r="J12" s="72">
        <v>189</v>
      </c>
      <c r="K12" s="72">
        <v>583550</v>
      </c>
      <c r="L12" s="72">
        <v>421</v>
      </c>
      <c r="M12" s="72">
        <v>990132</v>
      </c>
      <c r="N12" s="72">
        <v>701</v>
      </c>
      <c r="O12" s="72">
        <v>870932</v>
      </c>
      <c r="P12" s="72">
        <v>616</v>
      </c>
      <c r="Q12" s="29">
        <f t="shared" si="5"/>
        <v>2713864</v>
      </c>
      <c r="R12" s="29">
        <f t="shared" si="5"/>
        <v>1927</v>
      </c>
      <c r="S12" s="30" t="e">
        <f t="shared" si="1"/>
        <v>#VALUE!</v>
      </c>
      <c r="T12" s="30">
        <f t="shared" si="2"/>
        <v>1408.336274001038</v>
      </c>
      <c r="U12" s="31">
        <v>3830982</v>
      </c>
      <c r="V12" s="32">
        <f t="shared" si="3"/>
        <v>-0.2916009524450911</v>
      </c>
      <c r="W12" s="73">
        <v>31797091</v>
      </c>
      <c r="X12" s="73">
        <v>23779</v>
      </c>
      <c r="Y12" s="30">
        <f t="shared" si="4"/>
        <v>1337.1921022751167</v>
      </c>
    </row>
    <row r="13" spans="1:25" ht="30" customHeight="1">
      <c r="A13" s="23">
        <v>10</v>
      </c>
      <c r="B13" s="24"/>
      <c r="C13" s="25" t="s">
        <v>40</v>
      </c>
      <c r="D13" s="26">
        <v>41256</v>
      </c>
      <c r="E13" s="27" t="s">
        <v>41</v>
      </c>
      <c r="F13" s="28">
        <v>8</v>
      </c>
      <c r="G13" s="28" t="s">
        <v>21</v>
      </c>
      <c r="H13" s="28">
        <v>1</v>
      </c>
      <c r="I13" s="74">
        <v>190884.44444444444</v>
      </c>
      <c r="J13" s="74">
        <v>135.33333333333334</v>
      </c>
      <c r="K13" s="74">
        <v>404077.4074074074</v>
      </c>
      <c r="L13" s="74">
        <v>299.6666666666667</v>
      </c>
      <c r="M13" s="74">
        <v>823084.4444444445</v>
      </c>
      <c r="N13" s="74">
        <v>603.6296296296297</v>
      </c>
      <c r="O13" s="74">
        <v>585724.8148148148</v>
      </c>
      <c r="P13" s="75">
        <v>411.3703703703704</v>
      </c>
      <c r="Q13" s="29">
        <f t="shared" si="5"/>
        <v>2003771.1111111112</v>
      </c>
      <c r="R13" s="29">
        <f t="shared" si="5"/>
        <v>1450</v>
      </c>
      <c r="S13" s="30" t="e">
        <f t="shared" si="1"/>
        <v>#VALUE!</v>
      </c>
      <c r="T13" s="30">
        <f t="shared" si="2"/>
        <v>1381.9111111111113</v>
      </c>
      <c r="U13" s="31">
        <v>3399920</v>
      </c>
      <c r="V13" s="32">
        <f t="shared" si="3"/>
        <v>-0.4106416883011626</v>
      </c>
      <c r="W13" s="73">
        <v>2003771</v>
      </c>
      <c r="X13" s="73">
        <v>1450</v>
      </c>
      <c r="Y13" s="30">
        <f t="shared" si="4"/>
        <v>1381.9110344827586</v>
      </c>
    </row>
    <row r="14" spans="1:25" ht="18.75" thickBot="1">
      <c r="A14" s="37"/>
      <c r="B14" s="38"/>
      <c r="C14" s="39"/>
      <c r="D14" s="40"/>
      <c r="E14" s="41"/>
      <c r="F14" s="42"/>
      <c r="G14" s="42"/>
      <c r="H14" s="42"/>
      <c r="I14" s="43"/>
      <c r="J14" s="43"/>
      <c r="K14" s="43"/>
      <c r="L14" s="43"/>
      <c r="M14" s="43"/>
      <c r="N14" s="43"/>
      <c r="O14" s="43"/>
      <c r="P14" s="43"/>
      <c r="Q14" s="44"/>
      <c r="R14" s="45"/>
      <c r="S14" s="46"/>
      <c r="T14" s="43"/>
      <c r="U14" s="43"/>
      <c r="V14" s="43"/>
      <c r="W14" s="43"/>
      <c r="X14" s="43"/>
      <c r="Y14" s="43"/>
    </row>
    <row r="15" spans="1:25" ht="17.25" thickBot="1">
      <c r="A15" s="47"/>
      <c r="B15" s="83" t="s">
        <v>37</v>
      </c>
      <c r="C15" s="84"/>
      <c r="D15" s="84"/>
      <c r="E15" s="85"/>
      <c r="F15" s="48"/>
      <c r="G15" s="48">
        <f>SUM(G4:G14)</f>
        <v>69</v>
      </c>
      <c r="H15" s="49"/>
      <c r="I15" s="50"/>
      <c r="J15" s="51"/>
      <c r="K15" s="50"/>
      <c r="L15" s="51"/>
      <c r="M15" s="50"/>
      <c r="N15" s="51"/>
      <c r="O15" s="50"/>
      <c r="P15" s="51"/>
      <c r="Q15" s="52">
        <f>SUM(Q4:Q14)</f>
        <v>191561182.1111111</v>
      </c>
      <c r="R15" s="53">
        <f>SUM(R4:R14)</f>
        <v>140292</v>
      </c>
      <c r="S15" s="54">
        <f>R15/G15</f>
        <v>2033.2173913043478</v>
      </c>
      <c r="T15" s="55">
        <f>Q15/R15</f>
        <v>1365.4462272339913</v>
      </c>
      <c r="U15" s="56">
        <v>114126711</v>
      </c>
      <c r="V15" s="57">
        <f>IF(U15&lt;&gt;0,-(U15-Q15)/U15,"")</f>
        <v>0.6784955987307048</v>
      </c>
      <c r="W15" s="58"/>
      <c r="X15" s="59"/>
      <c r="Y15" s="60"/>
    </row>
    <row r="16" spans="1:25" ht="18">
      <c r="A16" s="61"/>
      <c r="B16" s="62"/>
      <c r="C16" s="63" t="s">
        <v>38</v>
      </c>
      <c r="D16" s="63"/>
      <c r="E16" s="64"/>
      <c r="F16" s="65"/>
      <c r="G16" s="65"/>
      <c r="H16" s="63"/>
      <c r="I16" s="63"/>
      <c r="J16" s="63"/>
      <c r="K16" s="63"/>
      <c r="L16" s="63"/>
      <c r="M16" s="63"/>
      <c r="N16" s="63"/>
      <c r="O16" s="63"/>
      <c r="P16" s="63"/>
      <c r="Q16" s="66"/>
      <c r="R16" s="63"/>
      <c r="S16" s="63"/>
      <c r="T16" s="63"/>
      <c r="U16" s="86" t="s">
        <v>39</v>
      </c>
      <c r="V16" s="86"/>
      <c r="W16" s="86"/>
      <c r="X16" s="86"/>
      <c r="Y16" s="86"/>
    </row>
    <row r="17" spans="1:25" ht="18">
      <c r="A17" s="61"/>
      <c r="B17" s="62"/>
      <c r="C17" s="63"/>
      <c r="D17" s="63"/>
      <c r="E17" s="64"/>
      <c r="F17" s="65"/>
      <c r="G17" s="65"/>
      <c r="H17" s="63"/>
      <c r="I17" s="63"/>
      <c r="J17" s="63"/>
      <c r="K17" s="63"/>
      <c r="L17" s="63"/>
      <c r="M17" s="63"/>
      <c r="N17" s="63"/>
      <c r="O17" s="63"/>
      <c r="P17" s="63"/>
      <c r="Q17" s="66"/>
      <c r="R17" s="63"/>
      <c r="S17" s="63"/>
      <c r="T17" s="63"/>
      <c r="U17" s="87"/>
      <c r="V17" s="87"/>
      <c r="W17" s="87"/>
      <c r="X17" s="87"/>
      <c r="Y17" s="87"/>
    </row>
    <row r="18" spans="1:25" ht="18">
      <c r="A18" s="61"/>
      <c r="B18" s="62"/>
      <c r="C18" s="63"/>
      <c r="D18" s="63"/>
      <c r="E18" s="64"/>
      <c r="F18" s="65"/>
      <c r="G18" s="65"/>
      <c r="H18" s="63"/>
      <c r="I18" s="67"/>
      <c r="J18" s="63"/>
      <c r="K18" s="67"/>
      <c r="L18" s="67"/>
      <c r="M18" s="67"/>
      <c r="N18" s="67"/>
      <c r="O18" s="67"/>
      <c r="P18" s="67"/>
      <c r="Q18" s="68"/>
      <c r="R18" s="67"/>
      <c r="S18" s="63"/>
      <c r="T18" s="63"/>
      <c r="U18" s="87"/>
      <c r="V18" s="87"/>
      <c r="W18" s="87"/>
      <c r="X18" s="87"/>
      <c r="Y18" s="87"/>
    </row>
    <row r="19" spans="9:18" ht="12.75">
      <c r="I19" s="69"/>
      <c r="K19" s="69"/>
      <c r="L19" s="69"/>
      <c r="M19" s="69"/>
      <c r="N19" s="69"/>
      <c r="O19" s="69"/>
      <c r="P19" s="69"/>
      <c r="Q19" s="69"/>
      <c r="R19" s="69"/>
    </row>
  </sheetData>
  <sheetProtection/>
  <mergeCells count="15">
    <mergeCell ref="C2:C3"/>
    <mergeCell ref="H2:H3"/>
    <mergeCell ref="W2:Y2"/>
    <mergeCell ref="B15:E15"/>
    <mergeCell ref="U16:Y18"/>
    <mergeCell ref="I2:J2"/>
    <mergeCell ref="K2:L2"/>
    <mergeCell ref="M2:N2"/>
    <mergeCell ref="O2:P2"/>
    <mergeCell ref="Q2:T2"/>
    <mergeCell ref="U2:V2"/>
    <mergeCell ref="D2:D3"/>
    <mergeCell ref="E2:E3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</dc:creator>
  <cp:keywords/>
  <dc:description/>
  <cp:lastModifiedBy>FNE1</cp:lastModifiedBy>
  <dcterms:created xsi:type="dcterms:W3CDTF">2012-12-17T22:23:20Z</dcterms:created>
  <dcterms:modified xsi:type="dcterms:W3CDTF">2012-12-18T15:10:51Z</dcterms:modified>
  <cp:category/>
  <cp:version/>
  <cp:contentType/>
  <cp:contentStatus/>
</cp:coreProperties>
</file>