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4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<sst xmlns="http://schemas.openxmlformats.org/spreadsheetml/2006/main" count="68" uniqueCount="42">
  <si>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</si>
  <si>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</si>
  <si>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</si>
  <si>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</si>
  <si>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</si>
  <si>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</si>
  <si>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</si>
  <si>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</si>
  <si>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</si>
  <si>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</si>
  <si>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</si>
  <si>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</si>
  <si>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</si>
  <si>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</si>
  <si>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</si>
  <si>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</si>
  <si>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</si>
  <si>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</si>
  <si>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</si>
  <si>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</si>
  <si>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</si>
  <si>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American Pie: Reunion</t>
  </si>
  <si>
    <t>UIP</t>
  </si>
  <si>
    <t>9+1+21</t>
  </si>
  <si>
    <t>Wrath of the Titans</t>
  </si>
  <si>
    <t>InterCom</t>
  </si>
  <si>
    <t>4+31+1+1</t>
  </si>
  <si>
    <t>n/a</t>
  </si>
  <si>
    <t>Titanic 3D</t>
  </si>
  <si>
    <t>33+2+1</t>
  </si>
  <si>
    <t>The Hunger Games</t>
  </si>
  <si>
    <t>Forum Hungary</t>
  </si>
  <si>
    <t>Journey 2: The Mysterious Island</t>
  </si>
  <si>
    <t>1+29+1</t>
  </si>
  <si>
    <t>Mirror Mirror</t>
  </si>
  <si>
    <t>Seeking Justice</t>
  </si>
  <si>
    <t>Budapest Film</t>
  </si>
  <si>
    <t>John Carter</t>
  </si>
  <si>
    <t>5+30+1</t>
  </si>
  <si>
    <t>We Bought A Zoo</t>
  </si>
  <si>
    <t>23+1</t>
  </si>
  <si>
    <t>The Woman in Black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</si>
</sst>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  <numFmt numFmtId="199" formatCode="_-* #,##0\ _F_t_-;\-* #,##0\ _F_t_-;_-* &quot;- &quot;_F_t_-;_-@_-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4" fillId="25" borderId="26" xfId="55" applyNumberFormat="1" applyFont="1" applyFill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0" fontId="35" fillId="25" borderId="26" xfId="0" applyFont="1" applyFill="1" applyBorder="1" applyAlignment="1">
      <alignment vertical="center"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3" fontId="14" fillId="0" borderId="26" xfId="0" applyNumberFormat="1" applyFont="1" applyFill="1" applyBorder="1" applyAlignment="1" applyProtection="1">
      <alignment vertical="center"/>
      <protection locked="0"/>
    </xf>
    <xf numFmtId="197" fontId="14" fillId="0" borderId="26" xfId="0" applyNumberFormat="1" applyFont="1" applyFill="1" applyBorder="1" applyAlignment="1" applyProtection="1">
      <alignment horizontal="center" vertical="center"/>
      <protection locked="0"/>
    </xf>
    <xf numFmtId="3" fontId="14" fillId="0" borderId="26" xfId="0" applyNumberFormat="1" applyFont="1" applyFill="1" applyBorder="1" applyAlignment="1" applyProtection="1">
      <alignment horizontal="left" vertical="center"/>
      <protection locked="0"/>
    </xf>
    <xf numFmtId="3" fontId="14" fillId="0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198" fontId="14" fillId="25" borderId="26" xfId="39" applyNumberFormat="1" applyFont="1" applyFill="1" applyBorder="1" applyAlignment="1">
      <alignment/>
    </xf>
    <xf numFmtId="198" fontId="16" fillId="25" borderId="26" xfId="39" applyNumberFormat="1" applyFont="1" applyFill="1" applyBorder="1" applyAlignment="1">
      <alignment/>
    </xf>
    <xf numFmtId="1" fontId="14" fillId="25" borderId="26" xfId="0" applyNumberFormat="1" applyFont="1" applyFill="1" applyBorder="1" applyAlignment="1">
      <alignment horizontal="center" vertical="center"/>
    </xf>
    <xf numFmtId="3" fontId="14" fillId="25" borderId="26" xfId="40" applyNumberFormat="1" applyFont="1" applyFill="1" applyBorder="1" applyAlignment="1" applyProtection="1">
      <alignment/>
      <protection/>
    </xf>
    <xf numFmtId="0" fontId="14" fillId="25" borderId="26" xfId="0" applyNumberFormat="1" applyFont="1" applyFill="1" applyBorder="1" applyAlignment="1" applyProtection="1">
      <alignment vertical="center"/>
      <protection locked="0"/>
    </xf>
    <xf numFmtId="3" fontId="14" fillId="0" borderId="26" xfId="40" applyNumberFormat="1" applyFont="1" applyFill="1" applyBorder="1" applyAlignment="1" applyProtection="1">
      <alignment/>
      <protection/>
    </xf>
    <xf numFmtId="3" fontId="16" fillId="0" borderId="26" xfId="39" applyNumberFormat="1" applyFont="1" applyFill="1" applyBorder="1" applyAlignment="1" applyProtection="1">
      <alignment horizontal="right"/>
      <protection/>
    </xf>
    <xf numFmtId="3" fontId="14" fillId="0" borderId="26" xfId="55" applyNumberFormat="1" applyFont="1" applyFill="1" applyBorder="1" applyAlignment="1" applyProtection="1">
      <alignment horizontal="right"/>
      <protection/>
    </xf>
    <xf numFmtId="3" fontId="16" fillId="0" borderId="26" xfId="0" applyNumberFormat="1" applyFont="1" applyFill="1" applyBorder="1" applyAlignment="1">
      <alignment horizontal="right"/>
    </xf>
    <xf numFmtId="191" fontId="14" fillId="0" borderId="26" xfId="55" applyNumberFormat="1" applyFont="1" applyFill="1" applyBorder="1" applyAlignment="1" applyProtection="1">
      <alignment horizontal="right"/>
      <protection/>
    </xf>
    <xf numFmtId="3" fontId="14" fillId="0" borderId="26" xfId="55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5642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12582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14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5-8 APRIL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G1" sqref="G1:H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4.00390625" style="0" customWidth="1"/>
    <col min="4" max="4" width="12.57421875" style="0" customWidth="1"/>
    <col min="5" max="5" width="17.57421875" style="0" customWidth="1"/>
    <col min="6" max="6" width="12.57421875" style="0" customWidth="1"/>
    <col min="7" max="7" width="8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4.421875" style="0" customWidth="1"/>
    <col min="16" max="16" width="8.8515625" style="0" customWidth="1"/>
    <col min="17" max="17" width="14.8515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91" t="s">
        <v>0</v>
      </c>
      <c r="D2" s="93" t="s">
        <v>1</v>
      </c>
      <c r="E2" s="93" t="s">
        <v>2</v>
      </c>
      <c r="F2" s="96" t="s">
        <v>3</v>
      </c>
      <c r="G2" s="96" t="s">
        <v>4</v>
      </c>
      <c r="H2" s="96" t="s">
        <v>5</v>
      </c>
      <c r="I2" s="86" t="s">
        <v>18</v>
      </c>
      <c r="J2" s="86"/>
      <c r="K2" s="86" t="s">
        <v>6</v>
      </c>
      <c r="L2" s="86"/>
      <c r="M2" s="86" t="s">
        <v>7</v>
      </c>
      <c r="N2" s="86"/>
      <c r="O2" s="86" t="s">
        <v>8</v>
      </c>
      <c r="P2" s="86"/>
      <c r="Q2" s="86" t="s">
        <v>9</v>
      </c>
      <c r="R2" s="86"/>
      <c r="S2" s="86"/>
      <c r="T2" s="86"/>
      <c r="U2" s="86" t="s">
        <v>10</v>
      </c>
      <c r="V2" s="86"/>
      <c r="W2" s="86" t="s">
        <v>11</v>
      </c>
      <c r="X2" s="86"/>
      <c r="Y2" s="87"/>
    </row>
    <row r="3" spans="1:25" ht="30" customHeight="1">
      <c r="A3" s="13"/>
      <c r="B3" s="14"/>
      <c r="C3" s="92"/>
      <c r="D3" s="94"/>
      <c r="E3" s="95"/>
      <c r="F3" s="97"/>
      <c r="G3" s="97"/>
      <c r="H3" s="9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0" t="s">
        <v>21</v>
      </c>
      <c r="D4" s="61">
        <v>41004</v>
      </c>
      <c r="E4" s="62" t="s">
        <v>22</v>
      </c>
      <c r="F4" s="63" t="s">
        <v>23</v>
      </c>
      <c r="G4" s="63">
        <v>31</v>
      </c>
      <c r="H4" s="64">
        <v>1</v>
      </c>
      <c r="I4" s="65">
        <v>17807409</v>
      </c>
      <c r="J4" s="65">
        <v>14680</v>
      </c>
      <c r="K4" s="65">
        <v>21801941</v>
      </c>
      <c r="L4" s="65">
        <v>17653</v>
      </c>
      <c r="M4" s="65">
        <v>27260383</v>
      </c>
      <c r="N4" s="65">
        <v>21582</v>
      </c>
      <c r="O4" s="65">
        <v>28902644</v>
      </c>
      <c r="P4" s="65">
        <v>22610</v>
      </c>
      <c r="Q4" s="66">
        <f>+I4+K4+M4+O4</f>
        <v>95772377</v>
      </c>
      <c r="R4" s="66">
        <f>+J4+L4+N4+P4</f>
        <v>76525</v>
      </c>
      <c r="S4" s="67">
        <f>IF(Q4&lt;&gt;0,R4/G4,"")</f>
        <v>2468.548387096774</v>
      </c>
      <c r="T4" s="67">
        <f>IF(Q4&lt;&gt;0,Q4/R4,"")</f>
        <v>1251.5175040836327</v>
      </c>
      <c r="U4" s="68">
        <v>0</v>
      </c>
      <c r="V4" s="69">
        <f>IF(U4&lt;&gt;0,-(U4-Q4)/U4,"")</f>
      </c>
      <c r="W4" s="51">
        <v>95772377</v>
      </c>
      <c r="X4" s="51">
        <v>76525</v>
      </c>
      <c r="Y4" s="54">
        <f>W4/X4</f>
        <v>1251.5175040836327</v>
      </c>
    </row>
    <row r="5" spans="1:25" ht="30" customHeight="1">
      <c r="A5" s="40">
        <v>2</v>
      </c>
      <c r="B5" s="41"/>
      <c r="C5" s="70" t="s">
        <v>24</v>
      </c>
      <c r="D5" s="71">
        <v>40997</v>
      </c>
      <c r="E5" s="72" t="s">
        <v>25</v>
      </c>
      <c r="F5" s="64" t="s">
        <v>26</v>
      </c>
      <c r="G5" s="64" t="s">
        <v>27</v>
      </c>
      <c r="H5" s="64">
        <v>2</v>
      </c>
      <c r="I5" s="73">
        <v>4349724</v>
      </c>
      <c r="J5" s="73">
        <v>2974</v>
      </c>
      <c r="K5" s="73">
        <v>6398101</v>
      </c>
      <c r="L5" s="73">
        <v>4324</v>
      </c>
      <c r="M5" s="73">
        <v>9326596</v>
      </c>
      <c r="N5" s="73">
        <v>6234</v>
      </c>
      <c r="O5" s="73">
        <v>10070327</v>
      </c>
      <c r="P5" s="73">
        <v>6654</v>
      </c>
      <c r="Q5" s="66">
        <f aca="true" t="shared" si="0" ref="Q5:R13">+I5+K5+M5+O5</f>
        <v>30144748</v>
      </c>
      <c r="R5" s="66">
        <f t="shared" si="0"/>
        <v>20186</v>
      </c>
      <c r="S5" s="67" t="e">
        <f aca="true" t="shared" si="1" ref="S5:S13">IF(Q5&lt;&gt;0,R5/G5,"")</f>
        <v>#VALUE!</v>
      </c>
      <c r="T5" s="67">
        <f aca="true" t="shared" si="2" ref="T5:T13">IF(Q5&lt;&gt;0,Q5/R5,"")</f>
        <v>1493.3492519568017</v>
      </c>
      <c r="U5" s="68">
        <v>44856938</v>
      </c>
      <c r="V5" s="69">
        <f aca="true" t="shared" si="3" ref="V5:V13">IF(U5&lt;&gt;0,-(U5-Q5)/U5,"")</f>
        <v>-0.32798025580791984</v>
      </c>
      <c r="W5" s="74">
        <v>86952866</v>
      </c>
      <c r="X5" s="74">
        <v>57829</v>
      </c>
      <c r="Y5" s="54">
        <f>W5/X5</f>
        <v>1503.6204326548964</v>
      </c>
    </row>
    <row r="6" spans="1:25" ht="30" customHeight="1">
      <c r="A6" s="40">
        <v>3</v>
      </c>
      <c r="B6" s="41"/>
      <c r="C6" s="70" t="s">
        <v>28</v>
      </c>
      <c r="D6" s="71">
        <v>41004</v>
      </c>
      <c r="E6" s="72" t="s">
        <v>25</v>
      </c>
      <c r="F6" s="64" t="s">
        <v>29</v>
      </c>
      <c r="G6" s="64" t="s">
        <v>27</v>
      </c>
      <c r="H6" s="64">
        <v>1</v>
      </c>
      <c r="I6" s="73">
        <v>2629835</v>
      </c>
      <c r="J6" s="73">
        <v>1863</v>
      </c>
      <c r="K6" s="73">
        <v>3182220</v>
      </c>
      <c r="L6" s="73">
        <v>2236</v>
      </c>
      <c r="M6" s="73">
        <v>4570875</v>
      </c>
      <c r="N6" s="73">
        <v>3109</v>
      </c>
      <c r="O6" s="73">
        <v>5301240</v>
      </c>
      <c r="P6" s="73">
        <v>3544</v>
      </c>
      <c r="Q6" s="66">
        <f t="shared" si="0"/>
        <v>15684170</v>
      </c>
      <c r="R6" s="66">
        <f t="shared" si="0"/>
        <v>10752</v>
      </c>
      <c r="S6" s="67" t="e">
        <f t="shared" si="1"/>
        <v>#VALUE!</v>
      </c>
      <c r="T6" s="50">
        <f t="shared" si="2"/>
        <v>1458.721168154762</v>
      </c>
      <c r="U6" s="68">
        <v>0</v>
      </c>
      <c r="V6" s="69">
        <f t="shared" si="3"/>
      </c>
      <c r="W6" s="74">
        <v>15684170</v>
      </c>
      <c r="X6" s="74">
        <v>10752</v>
      </c>
      <c r="Y6" s="54">
        <f>W6/X6</f>
        <v>1458.721168154762</v>
      </c>
    </row>
    <row r="7" spans="1:25" ht="30" customHeight="1">
      <c r="A7" s="40">
        <v>4</v>
      </c>
      <c r="B7" s="41"/>
      <c r="C7" s="70" t="s">
        <v>30</v>
      </c>
      <c r="D7" s="71">
        <v>40990</v>
      </c>
      <c r="E7" s="72" t="s">
        <v>31</v>
      </c>
      <c r="F7" s="64">
        <v>26</v>
      </c>
      <c r="G7" s="64" t="s">
        <v>27</v>
      </c>
      <c r="H7" s="64">
        <v>3</v>
      </c>
      <c r="I7" s="65">
        <v>3045890</v>
      </c>
      <c r="J7" s="65">
        <v>2599</v>
      </c>
      <c r="K7" s="65">
        <v>3637202</v>
      </c>
      <c r="L7" s="65">
        <v>2954</v>
      </c>
      <c r="M7" s="65">
        <v>4140822</v>
      </c>
      <c r="N7" s="65">
        <v>3254</v>
      </c>
      <c r="O7" s="65">
        <v>4268192</v>
      </c>
      <c r="P7" s="65">
        <v>3274</v>
      </c>
      <c r="Q7" s="66">
        <f t="shared" si="0"/>
        <v>15092106</v>
      </c>
      <c r="R7" s="66">
        <f t="shared" si="0"/>
        <v>12081</v>
      </c>
      <c r="S7" s="67" t="e">
        <f t="shared" si="1"/>
        <v>#VALUE!</v>
      </c>
      <c r="T7" s="50">
        <f t="shared" si="2"/>
        <v>1249.2431090141545</v>
      </c>
      <c r="U7" s="68">
        <v>20727062</v>
      </c>
      <c r="V7" s="69">
        <f t="shared" si="3"/>
        <v>-0.2718646762382435</v>
      </c>
      <c r="W7" s="51">
        <v>78269017</v>
      </c>
      <c r="X7" s="51">
        <v>62554</v>
      </c>
      <c r="Y7" s="54">
        <v>1245</v>
      </c>
    </row>
    <row r="8" spans="1:25" ht="30" customHeight="1">
      <c r="A8" s="40">
        <v>5</v>
      </c>
      <c r="B8" s="41"/>
      <c r="C8" s="70" t="s">
        <v>32</v>
      </c>
      <c r="D8" s="71">
        <v>40962</v>
      </c>
      <c r="E8" s="72" t="s">
        <v>25</v>
      </c>
      <c r="F8" s="75" t="s">
        <v>33</v>
      </c>
      <c r="G8" s="64" t="s">
        <v>27</v>
      </c>
      <c r="H8" s="64">
        <v>7</v>
      </c>
      <c r="I8" s="73">
        <v>1034820</v>
      </c>
      <c r="J8" s="73">
        <v>799</v>
      </c>
      <c r="K8" s="73">
        <v>1355145</v>
      </c>
      <c r="L8" s="73">
        <v>972</v>
      </c>
      <c r="M8" s="73">
        <v>1899240</v>
      </c>
      <c r="N8" s="73">
        <v>1312</v>
      </c>
      <c r="O8" s="73">
        <v>2705450</v>
      </c>
      <c r="P8" s="73">
        <v>1841</v>
      </c>
      <c r="Q8" s="66">
        <f t="shared" si="0"/>
        <v>6994655</v>
      </c>
      <c r="R8" s="66">
        <f t="shared" si="0"/>
        <v>4924</v>
      </c>
      <c r="S8" s="67" t="e">
        <f t="shared" si="1"/>
        <v>#VALUE!</v>
      </c>
      <c r="T8" s="50">
        <f t="shared" si="2"/>
        <v>1420.522948822096</v>
      </c>
      <c r="U8" s="68">
        <v>6134704</v>
      </c>
      <c r="V8" s="69">
        <f t="shared" si="3"/>
        <v>0.1401780754214058</v>
      </c>
      <c r="W8" s="74">
        <v>153902000</v>
      </c>
      <c r="X8" s="74">
        <v>104872</v>
      </c>
      <c r="Y8" s="54">
        <f>W8/X8</f>
        <v>1467.5223129147914</v>
      </c>
    </row>
    <row r="9" spans="1:25" ht="30" customHeight="1">
      <c r="A9" s="40">
        <v>6</v>
      </c>
      <c r="B9" s="41"/>
      <c r="C9" s="52" t="s">
        <v>34</v>
      </c>
      <c r="D9" s="71">
        <v>40983</v>
      </c>
      <c r="E9" s="48" t="s">
        <v>31</v>
      </c>
      <c r="F9" s="49">
        <v>28</v>
      </c>
      <c r="G9" s="49" t="s">
        <v>27</v>
      </c>
      <c r="H9" s="49">
        <v>4</v>
      </c>
      <c r="I9" s="65">
        <v>1206160</v>
      </c>
      <c r="J9" s="65">
        <v>1051</v>
      </c>
      <c r="K9" s="65">
        <v>1537604</v>
      </c>
      <c r="L9" s="65">
        <v>1312</v>
      </c>
      <c r="M9" s="65">
        <v>1841566</v>
      </c>
      <c r="N9" s="65">
        <v>1509</v>
      </c>
      <c r="O9" s="65">
        <v>2402948</v>
      </c>
      <c r="P9" s="65">
        <v>1959</v>
      </c>
      <c r="Q9" s="66">
        <f t="shared" si="0"/>
        <v>6988278</v>
      </c>
      <c r="R9" s="66">
        <f t="shared" si="0"/>
        <v>5831</v>
      </c>
      <c r="S9" s="67" t="e">
        <f t="shared" si="1"/>
        <v>#VALUE!</v>
      </c>
      <c r="T9" s="67">
        <f t="shared" si="2"/>
        <v>1198.469902246613</v>
      </c>
      <c r="U9" s="68">
        <v>7977918</v>
      </c>
      <c r="V9" s="69">
        <f t="shared" si="3"/>
        <v>-0.12404740184093144</v>
      </c>
      <c r="W9" s="51">
        <v>51444545</v>
      </c>
      <c r="X9" s="51">
        <v>42541</v>
      </c>
      <c r="Y9" s="54">
        <v>1306</v>
      </c>
    </row>
    <row r="10" spans="1:25" ht="30" customHeight="1">
      <c r="A10" s="40">
        <v>7</v>
      </c>
      <c r="B10" s="41"/>
      <c r="C10" s="70" t="s">
        <v>35</v>
      </c>
      <c r="D10" s="71">
        <v>41004</v>
      </c>
      <c r="E10" s="72" t="s">
        <v>36</v>
      </c>
      <c r="F10" s="64">
        <v>13</v>
      </c>
      <c r="G10" s="64" t="s">
        <v>27</v>
      </c>
      <c r="H10" s="64">
        <v>1</v>
      </c>
      <c r="I10" s="76">
        <v>722660</v>
      </c>
      <c r="J10" s="76">
        <v>524</v>
      </c>
      <c r="K10" s="76">
        <v>1480190</v>
      </c>
      <c r="L10" s="76">
        <v>1070</v>
      </c>
      <c r="M10" s="76">
        <v>1545880</v>
      </c>
      <c r="N10" s="76">
        <v>1112</v>
      </c>
      <c r="O10" s="76">
        <v>2021990</v>
      </c>
      <c r="P10" s="76">
        <v>1457</v>
      </c>
      <c r="Q10" s="66">
        <f t="shared" si="0"/>
        <v>5770720</v>
      </c>
      <c r="R10" s="66">
        <f t="shared" si="0"/>
        <v>4163</v>
      </c>
      <c r="S10" s="67" t="e">
        <f t="shared" si="1"/>
        <v>#VALUE!</v>
      </c>
      <c r="T10" s="50">
        <f t="shared" si="2"/>
        <v>1386.192649531588</v>
      </c>
      <c r="U10" s="68">
        <v>0</v>
      </c>
      <c r="V10" s="69">
        <f t="shared" si="3"/>
      </c>
      <c r="W10" s="51">
        <v>5770720</v>
      </c>
      <c r="X10" s="51">
        <v>4163</v>
      </c>
      <c r="Y10" s="54">
        <f>W10/X10</f>
        <v>1386.192649531588</v>
      </c>
    </row>
    <row r="11" spans="1:25" ht="30" customHeight="1">
      <c r="A11" s="40">
        <v>8</v>
      </c>
      <c r="B11" s="41"/>
      <c r="C11" s="77" t="s">
        <v>37</v>
      </c>
      <c r="D11" s="71">
        <v>40976</v>
      </c>
      <c r="E11" s="72" t="s">
        <v>31</v>
      </c>
      <c r="F11" s="64" t="s">
        <v>38</v>
      </c>
      <c r="G11" s="64" t="s">
        <v>27</v>
      </c>
      <c r="H11" s="64">
        <v>5</v>
      </c>
      <c r="I11" s="65">
        <v>680020</v>
      </c>
      <c r="J11" s="65">
        <v>489</v>
      </c>
      <c r="K11" s="65">
        <v>1064995</v>
      </c>
      <c r="L11" s="65">
        <v>758</v>
      </c>
      <c r="M11" s="65">
        <v>1878338</v>
      </c>
      <c r="N11" s="65">
        <v>1304</v>
      </c>
      <c r="O11" s="65">
        <v>2059330</v>
      </c>
      <c r="P11" s="65">
        <v>1390</v>
      </c>
      <c r="Q11" s="66">
        <f t="shared" si="0"/>
        <v>5682683</v>
      </c>
      <c r="R11" s="66">
        <f t="shared" si="0"/>
        <v>3941</v>
      </c>
      <c r="S11" s="50" t="e">
        <f t="shared" si="1"/>
        <v>#VALUE!</v>
      </c>
      <c r="T11" s="50">
        <f t="shared" si="2"/>
        <v>1441.9393554935295</v>
      </c>
      <c r="U11" s="68">
        <v>6979101</v>
      </c>
      <c r="V11" s="69">
        <f t="shared" si="3"/>
        <v>-0.18575716270619955</v>
      </c>
      <c r="W11" s="51">
        <v>127476020</v>
      </c>
      <c r="X11" s="51">
        <v>86423</v>
      </c>
      <c r="Y11" s="54">
        <f>W11/X11</f>
        <v>1475.0242412320795</v>
      </c>
    </row>
    <row r="12" spans="1:25" ht="30" customHeight="1">
      <c r="A12" s="40">
        <v>9</v>
      </c>
      <c r="B12" s="41"/>
      <c r="C12" s="70" t="s">
        <v>39</v>
      </c>
      <c r="D12" s="71">
        <v>40990</v>
      </c>
      <c r="E12" s="72" t="s">
        <v>25</v>
      </c>
      <c r="F12" s="64" t="s">
        <v>40</v>
      </c>
      <c r="G12" s="64" t="s">
        <v>27</v>
      </c>
      <c r="H12" s="64">
        <v>3</v>
      </c>
      <c r="I12" s="73">
        <v>688565</v>
      </c>
      <c r="J12" s="73">
        <v>585</v>
      </c>
      <c r="K12" s="73">
        <v>848180</v>
      </c>
      <c r="L12" s="73">
        <v>701</v>
      </c>
      <c r="M12" s="73">
        <v>1394060</v>
      </c>
      <c r="N12" s="73">
        <v>1119</v>
      </c>
      <c r="O12" s="73">
        <v>1713730</v>
      </c>
      <c r="P12" s="73">
        <v>1358</v>
      </c>
      <c r="Q12" s="66">
        <f t="shared" si="0"/>
        <v>4644535</v>
      </c>
      <c r="R12" s="66">
        <f t="shared" si="0"/>
        <v>3763</v>
      </c>
      <c r="S12" s="67" t="e">
        <f t="shared" si="1"/>
        <v>#VALUE!</v>
      </c>
      <c r="T12" s="50">
        <f t="shared" si="2"/>
        <v>1234.2638851979802</v>
      </c>
      <c r="U12" s="68">
        <v>7134556</v>
      </c>
      <c r="V12" s="69">
        <f t="shared" si="3"/>
        <v>-0.34900854376922685</v>
      </c>
      <c r="W12" s="74">
        <v>21404911</v>
      </c>
      <c r="X12" s="74">
        <v>17154</v>
      </c>
      <c r="Y12" s="54">
        <f>W12/X12</f>
        <v>1247.8087326571062</v>
      </c>
    </row>
    <row r="13" spans="1:25" ht="30" customHeight="1">
      <c r="A13" s="40">
        <v>10</v>
      </c>
      <c r="B13" s="41"/>
      <c r="C13" s="60" t="s">
        <v>41</v>
      </c>
      <c r="D13" s="61">
        <v>40997</v>
      </c>
      <c r="E13" s="62" t="s">
        <v>36</v>
      </c>
      <c r="F13" s="63">
        <v>16</v>
      </c>
      <c r="G13" s="63" t="s">
        <v>27</v>
      </c>
      <c r="H13" s="64">
        <v>2</v>
      </c>
      <c r="I13" s="78">
        <v>574870</v>
      </c>
      <c r="J13" s="78">
        <v>456</v>
      </c>
      <c r="K13" s="78">
        <v>915794</v>
      </c>
      <c r="L13" s="78">
        <v>690</v>
      </c>
      <c r="M13" s="78">
        <v>852580</v>
      </c>
      <c r="N13" s="78">
        <v>637</v>
      </c>
      <c r="O13" s="78">
        <v>854484</v>
      </c>
      <c r="P13" s="78">
        <v>620</v>
      </c>
      <c r="Q13" s="79">
        <f t="shared" si="0"/>
        <v>3197728</v>
      </c>
      <c r="R13" s="79">
        <f t="shared" si="0"/>
        <v>2403</v>
      </c>
      <c r="S13" s="80" t="e">
        <f t="shared" si="1"/>
        <v>#VALUE!</v>
      </c>
      <c r="T13" s="80">
        <f t="shared" si="2"/>
        <v>1330.7232625884312</v>
      </c>
      <c r="U13" s="81">
        <v>5108290</v>
      </c>
      <c r="V13" s="82">
        <f t="shared" si="3"/>
        <v>-0.37401204708424934</v>
      </c>
      <c r="W13" s="79">
        <v>10380337</v>
      </c>
      <c r="X13" s="79">
        <v>7940</v>
      </c>
      <c r="Y13" s="83">
        <f>W13/X13</f>
        <v>1307.3472292191436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8"/>
      <c r="T14" s="55"/>
      <c r="U14" s="55"/>
      <c r="V14" s="55"/>
      <c r="W14" s="55"/>
      <c r="X14" s="55"/>
      <c r="Y14" s="55"/>
    </row>
    <row r="15" spans="1:25" ht="17.25" thickBot="1">
      <c r="A15" s="22"/>
      <c r="B15" s="88" t="s">
        <v>17</v>
      </c>
      <c r="C15" s="89"/>
      <c r="D15" s="89"/>
      <c r="E15" s="90"/>
      <c r="F15" s="23"/>
      <c r="G15" s="23">
        <f>SUM(G4:G14)</f>
        <v>31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189972000</v>
      </c>
      <c r="R15" s="27">
        <f>SUM(R4:R14)</f>
        <v>144569</v>
      </c>
      <c r="S15" s="28">
        <f>R15/G15</f>
        <v>4663.5161290322585</v>
      </c>
      <c r="T15" s="53">
        <f>Q15/R15</f>
        <v>1314.0576472134414</v>
      </c>
      <c r="U15" s="59">
        <v>115594757</v>
      </c>
      <c r="V15" s="38">
        <f>IF(U15&lt;&gt;0,-(U15-Q15)/U15,"")</f>
        <v>0.6434309386540775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4" t="s">
        <v>19</v>
      </c>
      <c r="V16" s="84"/>
      <c r="W16" s="84"/>
      <c r="X16" s="84"/>
      <c r="Y16" s="8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5"/>
      <c r="V17" s="85"/>
      <c r="W17" s="85"/>
      <c r="X17" s="85"/>
      <c r="Y17" s="8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5"/>
      <c r="V18" s="85"/>
      <c r="W18" s="85"/>
      <c r="X18" s="85"/>
      <c r="Y18" s="85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2012-04-11T13:10:52Z</dcterms:modified>
  <cp:category/>
  <cp:version/>
  <cp:contentType/>
  <cp:contentStatus/>
</cp:coreProperties>
</file>