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5" sheetId="1" r:id="rId1"/>
  </sheets>
  <definedNames/>
  <calcPr fullCalcOnLoad="1"/>
</workbook>
</file>

<file path=xl/sharedStrings.xml><?xml version="1.0" encoding="utf-8"?>
<sst xmlns="http://schemas.openxmlformats.org/spreadsheetml/2006/main" count="69" uniqueCount="44">
  <si>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</si>
  <si>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</si>
  <si>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</si>
  <si>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</si>
  <si>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</si>
  <si>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</si>
  <si>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</si>
  <si>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</si>
  <si>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</si>
  <si>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</si>
  <si>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</si>
  <si>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</si>
  <si>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</si>
  <si>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</si>
  <si>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</si>
  <si>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</si>
  <si>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</si>
  <si>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</si>
  <si>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</si>
  <si>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</si>
  <si>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</si>
  <si>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Ted</t>
  </si>
  <si>
    <t>UIP</t>
  </si>
  <si>
    <t>8+1+16</t>
  </si>
  <si>
    <t>Total Recall</t>
  </si>
  <si>
    <t>InterCom</t>
  </si>
  <si>
    <t>37+1+1</t>
  </si>
  <si>
    <t>n/a</t>
  </si>
  <si>
    <t>Brave</t>
  </si>
  <si>
    <t>Forum Hungary</t>
  </si>
  <si>
    <t>14+34</t>
  </si>
  <si>
    <t>Ice Age: Continental Drift</t>
  </si>
  <si>
    <t>25+34+3</t>
  </si>
  <si>
    <t>Tinker Bell: Secret of the Wings</t>
  </si>
  <si>
    <t>The Dark Knight Rises</t>
  </si>
  <si>
    <t>9+37+8+1</t>
  </si>
  <si>
    <t>Abraham Lincoln: Vampire Hunter</t>
  </si>
  <si>
    <t>26+1</t>
  </si>
  <si>
    <t>Magic Mike</t>
  </si>
  <si>
    <t>Big Bang Media</t>
  </si>
  <si>
    <t>That's My Boy</t>
  </si>
  <si>
    <t>30+1</t>
  </si>
  <si>
    <t>Les femmes du 6eme etage</t>
  </si>
  <si>
    <t>Mozinet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</si>
</sst>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center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4" fillId="25" borderId="26" xfId="39" applyNumberFormat="1" applyFont="1" applyFill="1" applyBorder="1" applyAlignment="1">
      <alignment/>
    </xf>
    <xf numFmtId="198" fontId="16" fillId="25" borderId="26" xfId="39" applyNumberFormat="1" applyFont="1" applyFill="1" applyBorder="1" applyAlignment="1">
      <alignment/>
    </xf>
    <xf numFmtId="0" fontId="35" fillId="25" borderId="26" xfId="0" applyFont="1" applyFill="1" applyBorder="1" applyAlignment="1">
      <alignment vertical="center"/>
    </xf>
    <xf numFmtId="3" fontId="14" fillId="0" borderId="26" xfId="0" applyNumberFormat="1" applyFont="1" applyBorder="1" applyAlignment="1">
      <alignment/>
    </xf>
    <xf numFmtId="1" fontId="14" fillId="25" borderId="26" xfId="0" applyNumberFormat="1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2213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697200" y="447675"/>
          <a:ext cx="27622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35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23-26  AUGUST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E1" sqref="E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5.00390625" style="0" customWidth="1"/>
    <col min="4" max="4" width="12.28125" style="0" customWidth="1"/>
    <col min="5" max="5" width="16.7109375" style="0" customWidth="1"/>
    <col min="6" max="6" width="13.00390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0039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9.140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0" t="s">
        <v>0</v>
      </c>
      <c r="D2" s="82" t="s">
        <v>1</v>
      </c>
      <c r="E2" s="82" t="s">
        <v>2</v>
      </c>
      <c r="F2" s="85" t="s">
        <v>3</v>
      </c>
      <c r="G2" s="85" t="s">
        <v>4</v>
      </c>
      <c r="H2" s="85" t="s">
        <v>5</v>
      </c>
      <c r="I2" s="75" t="s">
        <v>18</v>
      </c>
      <c r="J2" s="75"/>
      <c r="K2" s="75" t="s">
        <v>6</v>
      </c>
      <c r="L2" s="75"/>
      <c r="M2" s="75" t="s">
        <v>7</v>
      </c>
      <c r="N2" s="75"/>
      <c r="O2" s="75" t="s">
        <v>8</v>
      </c>
      <c r="P2" s="75"/>
      <c r="Q2" s="75" t="s">
        <v>9</v>
      </c>
      <c r="R2" s="75"/>
      <c r="S2" s="75"/>
      <c r="T2" s="75"/>
      <c r="U2" s="75" t="s">
        <v>10</v>
      </c>
      <c r="V2" s="75"/>
      <c r="W2" s="75" t="s">
        <v>11</v>
      </c>
      <c r="X2" s="75"/>
      <c r="Y2" s="76"/>
    </row>
    <row r="3" spans="1:25" ht="30" customHeight="1">
      <c r="A3" s="13"/>
      <c r="B3" s="14"/>
      <c r="C3" s="81"/>
      <c r="D3" s="83"/>
      <c r="E3" s="84"/>
      <c r="F3" s="86"/>
      <c r="G3" s="86"/>
      <c r="H3" s="86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8" t="s">
        <v>21</v>
      </c>
      <c r="D4" s="59">
        <v>41144</v>
      </c>
      <c r="E4" s="60" t="s">
        <v>22</v>
      </c>
      <c r="F4" s="61" t="s">
        <v>23</v>
      </c>
      <c r="G4" s="61">
        <v>30</v>
      </c>
      <c r="H4" s="61">
        <v>1</v>
      </c>
      <c r="I4" s="62">
        <v>12888727</v>
      </c>
      <c r="J4" s="62">
        <v>10666</v>
      </c>
      <c r="K4" s="62">
        <v>11245108</v>
      </c>
      <c r="L4" s="62">
        <v>9073</v>
      </c>
      <c r="M4" s="62">
        <v>13472030</v>
      </c>
      <c r="N4" s="62">
        <v>10620</v>
      </c>
      <c r="O4" s="62">
        <v>14913460</v>
      </c>
      <c r="P4" s="62">
        <v>11605</v>
      </c>
      <c r="Q4" s="63">
        <f>+I4+K4+M4+O4</f>
        <v>52519325</v>
      </c>
      <c r="R4" s="63">
        <f>+J4+L4+N4+P4</f>
        <v>41964</v>
      </c>
      <c r="S4" s="64">
        <f aca="true" t="shared" si="0" ref="S4:S12">IF(Q4&lt;&gt;0,R4/G4,"")</f>
        <v>1398.8</v>
      </c>
      <c r="T4" s="65">
        <f aca="true" t="shared" si="1" ref="T4:T12">IF(Q4&lt;&gt;0,Q4/R4,"")</f>
        <v>1251.5328615003336</v>
      </c>
      <c r="U4" s="66">
        <v>3822760</v>
      </c>
      <c r="V4" s="67">
        <f aca="true" t="shared" si="2" ref="V4:V12">IF(U4&lt;&gt;0,-(U4-Q4)/U4,"")</f>
        <v>12.738588088187592</v>
      </c>
      <c r="W4" s="50">
        <v>57909285</v>
      </c>
      <c r="X4" s="50">
        <v>46018</v>
      </c>
      <c r="Y4" s="52">
        <f aca="true" t="shared" si="3" ref="Y4:Y12">W4/X4</f>
        <v>1258.4050806206267</v>
      </c>
    </row>
    <row r="5" spans="1:25" ht="30" customHeight="1">
      <c r="A5" s="40">
        <v>2</v>
      </c>
      <c r="B5" s="41"/>
      <c r="C5" s="58" t="s">
        <v>24</v>
      </c>
      <c r="D5" s="59">
        <v>41137</v>
      </c>
      <c r="E5" s="60" t="s">
        <v>25</v>
      </c>
      <c r="F5" s="61" t="s">
        <v>26</v>
      </c>
      <c r="G5" s="61" t="s">
        <v>27</v>
      </c>
      <c r="H5" s="61">
        <v>2</v>
      </c>
      <c r="I5" s="68">
        <v>3824525</v>
      </c>
      <c r="J5" s="68">
        <v>2954</v>
      </c>
      <c r="K5" s="68">
        <v>3776077</v>
      </c>
      <c r="L5" s="68">
        <v>2897</v>
      </c>
      <c r="M5" s="68">
        <v>5463856</v>
      </c>
      <c r="N5" s="68">
        <v>4149</v>
      </c>
      <c r="O5" s="68">
        <v>5332248</v>
      </c>
      <c r="P5" s="68">
        <v>4064</v>
      </c>
      <c r="Q5" s="63">
        <f>+I5+K5+M5+O5</f>
        <v>18396706</v>
      </c>
      <c r="R5" s="63">
        <f>+J5+L5+N5+P5</f>
        <v>14064</v>
      </c>
      <c r="S5" s="64" t="e">
        <f t="shared" si="0"/>
        <v>#VALUE!</v>
      </c>
      <c r="T5" s="64">
        <f t="shared" si="1"/>
        <v>1308.0706769055746</v>
      </c>
      <c r="U5" s="66">
        <v>36385310</v>
      </c>
      <c r="V5" s="67">
        <f t="shared" si="2"/>
        <v>-0.49439194004393533</v>
      </c>
      <c r="W5" s="69">
        <v>70782635</v>
      </c>
      <c r="X5" s="69">
        <v>54825</v>
      </c>
      <c r="Y5" s="52">
        <f t="shared" si="3"/>
        <v>1291.064933880529</v>
      </c>
    </row>
    <row r="6" spans="1:25" ht="30" customHeight="1">
      <c r="A6" s="40">
        <v>3</v>
      </c>
      <c r="B6" s="41"/>
      <c r="C6" s="58" t="s">
        <v>28</v>
      </c>
      <c r="D6" s="59">
        <v>41123</v>
      </c>
      <c r="E6" s="60" t="s">
        <v>29</v>
      </c>
      <c r="F6" s="61" t="s">
        <v>30</v>
      </c>
      <c r="G6" s="61" t="s">
        <v>27</v>
      </c>
      <c r="H6" s="61">
        <v>4</v>
      </c>
      <c r="I6" s="62">
        <v>2753850</v>
      </c>
      <c r="J6" s="62">
        <v>2145</v>
      </c>
      <c r="K6" s="62">
        <v>2487380</v>
      </c>
      <c r="L6" s="62">
        <v>1915</v>
      </c>
      <c r="M6" s="62">
        <v>3683755</v>
      </c>
      <c r="N6" s="62">
        <v>2764</v>
      </c>
      <c r="O6" s="62">
        <v>4569010</v>
      </c>
      <c r="P6" s="62">
        <v>3387</v>
      </c>
      <c r="Q6" s="63">
        <f aca="true" t="shared" si="4" ref="Q6:R10">+I6+K6+M6+O6</f>
        <v>13493995</v>
      </c>
      <c r="R6" s="63">
        <f t="shared" si="4"/>
        <v>10211</v>
      </c>
      <c r="S6" s="64" t="e">
        <f t="shared" si="0"/>
        <v>#VALUE!</v>
      </c>
      <c r="T6" s="65">
        <f t="shared" si="1"/>
        <v>1321.5155224757614</v>
      </c>
      <c r="U6" s="66">
        <v>16741183</v>
      </c>
      <c r="V6" s="67">
        <f t="shared" si="2"/>
        <v>-0.19396407051998654</v>
      </c>
      <c r="W6" s="50">
        <v>145456352</v>
      </c>
      <c r="X6" s="50">
        <v>108866</v>
      </c>
      <c r="Y6" s="52">
        <f t="shared" si="3"/>
        <v>1336.1044954347547</v>
      </c>
    </row>
    <row r="7" spans="1:25" ht="30" customHeight="1">
      <c r="A7" s="40">
        <v>4</v>
      </c>
      <c r="B7" s="41"/>
      <c r="C7" s="58" t="s">
        <v>31</v>
      </c>
      <c r="D7" s="59">
        <v>41095</v>
      </c>
      <c r="E7" s="60" t="s">
        <v>25</v>
      </c>
      <c r="F7" s="61" t="s">
        <v>32</v>
      </c>
      <c r="G7" s="61" t="s">
        <v>27</v>
      </c>
      <c r="H7" s="61">
        <v>8</v>
      </c>
      <c r="I7" s="68">
        <v>2714000</v>
      </c>
      <c r="J7" s="68">
        <v>2093</v>
      </c>
      <c r="K7" s="68">
        <v>2491110</v>
      </c>
      <c r="L7" s="68">
        <v>1963</v>
      </c>
      <c r="M7" s="68">
        <v>3338015</v>
      </c>
      <c r="N7" s="68">
        <v>2551</v>
      </c>
      <c r="O7" s="68">
        <v>4314540</v>
      </c>
      <c r="P7" s="68">
        <v>3237</v>
      </c>
      <c r="Q7" s="63">
        <f t="shared" si="4"/>
        <v>12857665</v>
      </c>
      <c r="R7" s="63">
        <f t="shared" si="4"/>
        <v>9844</v>
      </c>
      <c r="S7" s="64" t="e">
        <f t="shared" si="0"/>
        <v>#VALUE!</v>
      </c>
      <c r="T7" s="65">
        <f t="shared" si="1"/>
        <v>1306.1423201950427</v>
      </c>
      <c r="U7" s="66">
        <v>16351200</v>
      </c>
      <c r="V7" s="67">
        <f t="shared" si="2"/>
        <v>-0.2136561842555898</v>
      </c>
      <c r="W7" s="69">
        <v>683832991</v>
      </c>
      <c r="X7" s="69">
        <v>520707</v>
      </c>
      <c r="Y7" s="52">
        <f t="shared" si="3"/>
        <v>1313.2778914053392</v>
      </c>
    </row>
    <row r="8" spans="1:25" ht="30" customHeight="1">
      <c r="A8" s="40">
        <v>5</v>
      </c>
      <c r="B8" s="41"/>
      <c r="C8" s="58" t="s">
        <v>33</v>
      </c>
      <c r="D8" s="59">
        <v>41144</v>
      </c>
      <c r="E8" s="60" t="s">
        <v>29</v>
      </c>
      <c r="F8" s="61">
        <v>25</v>
      </c>
      <c r="G8" s="61" t="s">
        <v>27</v>
      </c>
      <c r="H8" s="61">
        <v>1</v>
      </c>
      <c r="I8" s="62">
        <v>2658930</v>
      </c>
      <c r="J8" s="62">
        <v>1892</v>
      </c>
      <c r="K8" s="62">
        <v>2195400</v>
      </c>
      <c r="L8" s="62">
        <v>1537</v>
      </c>
      <c r="M8" s="62">
        <v>3243940</v>
      </c>
      <c r="N8" s="62">
        <v>2249</v>
      </c>
      <c r="O8" s="62">
        <v>4494070</v>
      </c>
      <c r="P8" s="62">
        <v>3101</v>
      </c>
      <c r="Q8" s="63">
        <f t="shared" si="4"/>
        <v>12592340</v>
      </c>
      <c r="R8" s="63">
        <f t="shared" si="4"/>
        <v>8779</v>
      </c>
      <c r="S8" s="64" t="e">
        <f t="shared" si="0"/>
        <v>#VALUE!</v>
      </c>
      <c r="T8" s="65">
        <f t="shared" si="1"/>
        <v>1434.3706572502563</v>
      </c>
      <c r="U8" s="66">
        <v>0</v>
      </c>
      <c r="V8" s="67">
        <f t="shared" si="2"/>
      </c>
      <c r="W8" s="50">
        <v>12592340</v>
      </c>
      <c r="X8" s="50">
        <v>8779</v>
      </c>
      <c r="Y8" s="52">
        <f t="shared" si="3"/>
        <v>1434.3706572502563</v>
      </c>
    </row>
    <row r="9" spans="1:25" ht="30" customHeight="1">
      <c r="A9" s="40">
        <v>6</v>
      </c>
      <c r="B9" s="41"/>
      <c r="C9" s="70" t="s">
        <v>34</v>
      </c>
      <c r="D9" s="59">
        <v>41116</v>
      </c>
      <c r="E9" s="48" t="s">
        <v>25</v>
      </c>
      <c r="F9" s="49" t="s">
        <v>35</v>
      </c>
      <c r="G9" s="49" t="s">
        <v>27</v>
      </c>
      <c r="H9" s="49">
        <v>5</v>
      </c>
      <c r="I9" s="68">
        <v>2223594</v>
      </c>
      <c r="J9" s="68">
        <v>1710</v>
      </c>
      <c r="K9" s="68">
        <v>2437948</v>
      </c>
      <c r="L9" s="68">
        <v>2184</v>
      </c>
      <c r="M9" s="68">
        <v>3271645</v>
      </c>
      <c r="N9" s="68">
        <v>2451</v>
      </c>
      <c r="O9" s="68">
        <v>3432790</v>
      </c>
      <c r="P9" s="68">
        <v>2556</v>
      </c>
      <c r="Q9" s="63">
        <f t="shared" si="4"/>
        <v>11365977</v>
      </c>
      <c r="R9" s="63">
        <f t="shared" si="4"/>
        <v>8901</v>
      </c>
      <c r="S9" s="64" t="e">
        <f t="shared" si="0"/>
        <v>#VALUE!</v>
      </c>
      <c r="T9" s="64">
        <f t="shared" si="1"/>
        <v>1276.9325918436132</v>
      </c>
      <c r="U9" s="66">
        <v>16526017</v>
      </c>
      <c r="V9" s="67">
        <f t="shared" si="2"/>
        <v>-0.3122373648774535</v>
      </c>
      <c r="W9" s="69">
        <v>316590494</v>
      </c>
      <c r="X9" s="69">
        <v>249614</v>
      </c>
      <c r="Y9" s="52">
        <f t="shared" si="3"/>
        <v>1268.3202624852772</v>
      </c>
    </row>
    <row r="10" spans="1:25" ht="30" customHeight="1">
      <c r="A10" s="40">
        <v>7</v>
      </c>
      <c r="B10" s="41"/>
      <c r="C10" s="58" t="s">
        <v>40</v>
      </c>
      <c r="D10" s="59">
        <v>41123</v>
      </c>
      <c r="E10" s="60" t="s">
        <v>25</v>
      </c>
      <c r="F10" s="72" t="s">
        <v>41</v>
      </c>
      <c r="G10" s="61" t="s">
        <v>27</v>
      </c>
      <c r="H10" s="61">
        <v>4</v>
      </c>
      <c r="I10" s="68">
        <v>1385870</v>
      </c>
      <c r="J10" s="68">
        <v>1120</v>
      </c>
      <c r="K10" s="68">
        <v>1489125</v>
      </c>
      <c r="L10" s="68">
        <v>1198</v>
      </c>
      <c r="M10" s="68">
        <v>2591944</v>
      </c>
      <c r="N10" s="68">
        <v>2007</v>
      </c>
      <c r="O10" s="68">
        <v>2745900</v>
      </c>
      <c r="P10" s="68">
        <v>2146</v>
      </c>
      <c r="Q10" s="63">
        <f t="shared" si="4"/>
        <v>8212839</v>
      </c>
      <c r="R10" s="63">
        <f t="shared" si="4"/>
        <v>6471</v>
      </c>
      <c r="S10" s="64" t="e">
        <f t="shared" si="0"/>
        <v>#VALUE!</v>
      </c>
      <c r="T10" s="65">
        <f t="shared" si="1"/>
        <v>1269.176170607325</v>
      </c>
      <c r="U10" s="66">
        <v>11767589</v>
      </c>
      <c r="V10" s="67">
        <f t="shared" si="2"/>
        <v>-0.302079720833214</v>
      </c>
      <c r="W10" s="69">
        <v>89248103</v>
      </c>
      <c r="X10" s="69">
        <v>72113</v>
      </c>
      <c r="Y10" s="52">
        <f t="shared" si="3"/>
        <v>1237.6146187233924</v>
      </c>
    </row>
    <row r="11" spans="1:25" ht="30" customHeight="1">
      <c r="A11" s="40">
        <v>8</v>
      </c>
      <c r="B11" s="41"/>
      <c r="C11" s="58" t="s">
        <v>38</v>
      </c>
      <c r="D11" s="59">
        <v>41130</v>
      </c>
      <c r="E11" s="60" t="s">
        <v>39</v>
      </c>
      <c r="F11" s="61">
        <v>21</v>
      </c>
      <c r="G11" s="61" t="s">
        <v>27</v>
      </c>
      <c r="H11" s="61">
        <v>3</v>
      </c>
      <c r="I11" s="71">
        <v>1135990</v>
      </c>
      <c r="J11" s="71">
        <v>915</v>
      </c>
      <c r="K11" s="71">
        <v>1168457</v>
      </c>
      <c r="L11" s="71">
        <v>924</v>
      </c>
      <c r="M11" s="71">
        <v>1081924</v>
      </c>
      <c r="N11" s="71">
        <v>1073</v>
      </c>
      <c r="O11" s="71">
        <v>1181220</v>
      </c>
      <c r="P11" s="71">
        <v>1059</v>
      </c>
      <c r="Q11" s="63">
        <f>+I11+K11+M11+O11</f>
        <v>4567591</v>
      </c>
      <c r="R11" s="63">
        <f>+J11+L11+N11+P11</f>
        <v>3971</v>
      </c>
      <c r="S11" s="64" t="e">
        <f t="shared" si="0"/>
        <v>#VALUE!</v>
      </c>
      <c r="T11" s="64">
        <f t="shared" si="1"/>
        <v>1150.2369680181314</v>
      </c>
      <c r="U11" s="66">
        <v>6574370</v>
      </c>
      <c r="V11" s="67">
        <f t="shared" si="2"/>
        <v>-0.3052427837192005</v>
      </c>
      <c r="W11" s="50">
        <v>14873808</v>
      </c>
      <c r="X11" s="50">
        <v>12435</v>
      </c>
      <c r="Y11" s="52">
        <f t="shared" si="3"/>
        <v>1196.1244873341375</v>
      </c>
    </row>
    <row r="12" spans="1:25" ht="30" customHeight="1">
      <c r="A12" s="40">
        <v>9</v>
      </c>
      <c r="B12" s="41"/>
      <c r="C12" s="58" t="s">
        <v>36</v>
      </c>
      <c r="D12" s="59">
        <v>41130</v>
      </c>
      <c r="E12" s="60" t="s">
        <v>25</v>
      </c>
      <c r="F12" s="61" t="s">
        <v>37</v>
      </c>
      <c r="G12" s="61" t="s">
        <v>27</v>
      </c>
      <c r="H12" s="61">
        <v>3</v>
      </c>
      <c r="I12" s="68">
        <v>772260</v>
      </c>
      <c r="J12" s="68">
        <v>524</v>
      </c>
      <c r="K12" s="68">
        <v>855230</v>
      </c>
      <c r="L12" s="68">
        <v>581</v>
      </c>
      <c r="M12" s="68">
        <v>1218270</v>
      </c>
      <c r="N12" s="68">
        <v>796</v>
      </c>
      <c r="O12" s="68">
        <v>1182980</v>
      </c>
      <c r="P12" s="68">
        <v>772</v>
      </c>
      <c r="Q12" s="63">
        <f>+I12+K12+M12+O12</f>
        <v>4028740</v>
      </c>
      <c r="R12" s="63">
        <f>+J12+L12+N12+P12</f>
        <v>2673</v>
      </c>
      <c r="S12" s="64" t="e">
        <f t="shared" si="0"/>
        <v>#VALUE!</v>
      </c>
      <c r="T12" s="64">
        <f t="shared" si="1"/>
        <v>1507.1979049756828</v>
      </c>
      <c r="U12" s="66">
        <v>7035250</v>
      </c>
      <c r="V12" s="67">
        <f t="shared" si="2"/>
        <v>-0.4273494189971927</v>
      </c>
      <c r="W12" s="69">
        <v>39653870</v>
      </c>
      <c r="X12" s="69">
        <v>26584</v>
      </c>
      <c r="Y12" s="52">
        <f t="shared" si="3"/>
        <v>1491.6442220884742</v>
      </c>
    </row>
    <row r="13" spans="1:25" ht="30" customHeight="1">
      <c r="A13" s="40">
        <v>10</v>
      </c>
      <c r="B13" s="41"/>
      <c r="C13" s="58" t="s">
        <v>42</v>
      </c>
      <c r="D13" s="59">
        <v>41144</v>
      </c>
      <c r="E13" s="60" t="s">
        <v>43</v>
      </c>
      <c r="F13" s="61">
        <v>10</v>
      </c>
      <c r="G13" s="61" t="s">
        <v>27</v>
      </c>
      <c r="H13" s="61">
        <v>1</v>
      </c>
      <c r="I13" s="68"/>
      <c r="J13" s="68"/>
      <c r="K13" s="68"/>
      <c r="L13" s="68"/>
      <c r="M13" s="68"/>
      <c r="N13" s="68"/>
      <c r="O13" s="68"/>
      <c r="P13" s="68"/>
      <c r="Q13" s="63">
        <v>2384945</v>
      </c>
      <c r="R13" s="63">
        <v>2029</v>
      </c>
      <c r="S13" s="64" t="e">
        <f>IF(Q13&lt;&gt;0,R13/G13,"")</f>
        <v>#VALUE!</v>
      </c>
      <c r="T13" s="64">
        <f>IF(Q13&lt;&gt;0,Q13/R13,"")</f>
        <v>1175.4287826515524</v>
      </c>
      <c r="U13" s="66">
        <v>0</v>
      </c>
      <c r="V13" s="67">
        <f>IF(U13&lt;&gt;0,-(U13-Q13)/U13,"")</f>
      </c>
      <c r="W13" s="63">
        <v>2384945</v>
      </c>
      <c r="X13" s="63">
        <v>2029</v>
      </c>
      <c r="Y13" s="52">
        <f>W13/X13</f>
        <v>1175.4287826515524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3"/>
      <c r="J14" s="53"/>
      <c r="K14" s="53"/>
      <c r="L14" s="53"/>
      <c r="M14" s="53"/>
      <c r="N14" s="53"/>
      <c r="O14" s="53"/>
      <c r="P14" s="53"/>
      <c r="Q14" s="54"/>
      <c r="R14" s="55"/>
      <c r="S14" s="56"/>
      <c r="T14" s="53"/>
      <c r="U14" s="53"/>
      <c r="V14" s="53"/>
      <c r="W14" s="53"/>
      <c r="X14" s="53"/>
      <c r="Y14" s="53"/>
    </row>
    <row r="15" spans="1:25" ht="17.25" thickBot="1">
      <c r="A15" s="22"/>
      <c r="B15" s="77" t="s">
        <v>17</v>
      </c>
      <c r="C15" s="78"/>
      <c r="D15" s="78"/>
      <c r="E15" s="79"/>
      <c r="F15" s="23"/>
      <c r="G15" s="23">
        <f>SUM(G4:G14)</f>
        <v>30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140420123</v>
      </c>
      <c r="R15" s="27">
        <f>SUM(R4:R14)</f>
        <v>108907</v>
      </c>
      <c r="S15" s="28">
        <f>R15/G15</f>
        <v>3630.233333333333</v>
      </c>
      <c r="T15" s="51">
        <f>Q15/R15</f>
        <v>1289.3581037031595</v>
      </c>
      <c r="U15" s="57">
        <v>130876433</v>
      </c>
      <c r="V15" s="38">
        <f>IF(U15&lt;&gt;0,-(U15-Q15)/U15,"")</f>
        <v>0.07292137920659864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3" t="s">
        <v>19</v>
      </c>
      <c r="V16" s="73"/>
      <c r="W16" s="73"/>
      <c r="X16" s="73"/>
      <c r="Y16" s="7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4"/>
      <c r="V17" s="74"/>
      <c r="W17" s="74"/>
      <c r="X17" s="74"/>
      <c r="Y17" s="7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4"/>
      <c r="V18" s="74"/>
      <c r="W18" s="74"/>
      <c r="X18" s="74"/>
      <c r="Y18" s="74"/>
    </row>
  </sheetData>
  <sheetProtection/>
  <mergeCells count="15"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2012-08-28T06:37:37Z</dcterms:modified>
  <cp:category/>
  <cp:version/>
  <cp:contentType/>
  <cp:contentStatus/>
</cp:coreProperties>
</file>