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1" sheetId="1" r:id="rId1"/>
  </sheets>
  <definedNames/>
  <calcPr calcMode="manual" fullCalcOnLoad="1"/>
</workbook>
</file>

<file path=xl/sharedStrings.xml><?xml version="1.0" encoding="utf-8"?>
<sst xmlns="http://schemas.openxmlformats.org/spreadsheetml/2006/main" count="71" uniqueCount="45">
  <si>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</si>
  <si>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</si>
  <si>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</si>
  <si>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</si>
  <si>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</si>
  <si>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</si>
  <si>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</si>
  <si>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</si>
  <si>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</si>
  <si>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</si>
  <si>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</si>
  <si>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</si>
  <si>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</si>
  <si>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</si>
  <si>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</si>
  <si>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</si>
  <si>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</si>
  <si>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</si>
  <si>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</si>
  <si>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</si>
  <si>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</si>
  <si>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Oz the great and Powerful</t>
  </si>
  <si>
    <t>07.03.2013</t>
  </si>
  <si>
    <t>Forum Hungary</t>
  </si>
  <si>
    <t>41+18+1</t>
  </si>
  <si>
    <t>n/a</t>
  </si>
  <si>
    <t>Gambit</t>
  </si>
  <si>
    <t>Pro Video</t>
  </si>
  <si>
    <t>21 and Over</t>
  </si>
  <si>
    <t>Big Bang Media</t>
  </si>
  <si>
    <t>Croods (Preview)</t>
  </si>
  <si>
    <t>InterCom</t>
  </si>
  <si>
    <t>16+1</t>
  </si>
  <si>
    <t>A Good Day to Die Hard</t>
  </si>
  <si>
    <t>42+3+1</t>
  </si>
  <si>
    <t>I Give it a Year</t>
  </si>
  <si>
    <t>28.02.2013</t>
  </si>
  <si>
    <t>Budapest Film</t>
  </si>
  <si>
    <t>The Dyaltov Pass Incident</t>
  </si>
  <si>
    <t>Snitch</t>
  </si>
  <si>
    <t>The Penguin King 3D</t>
  </si>
  <si>
    <t>MTVA</t>
  </si>
  <si>
    <t>Life of Pi</t>
  </si>
  <si>
    <t>20.12.2012</t>
  </si>
  <si>
    <t>16+34+2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</si>
</sst>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0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171" fontId="35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0" fontId="4" fillId="0" borderId="27" xfId="57" applyFont="1" applyBorder="1" applyAlignment="1" applyProtection="1">
      <alignment horizontal="right" vertical="center"/>
      <protection/>
    </xf>
    <xf numFmtId="0" fontId="2" fillId="0" borderId="26" xfId="57" applyFont="1" applyBorder="1" applyAlignment="1" applyProtection="1">
      <alignment horizontal="center" vertical="center"/>
      <protection locked="0"/>
    </xf>
    <xf numFmtId="0" fontId="34" fillId="25" borderId="26" xfId="57" applyFont="1" applyFill="1" applyBorder="1" applyAlignment="1">
      <alignment vertical="center"/>
      <protection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0" fontId="14" fillId="25" borderId="26" xfId="57" applyFont="1" applyFill="1" applyBorder="1" applyAlignment="1" applyProtection="1">
      <alignment horizontal="left" vertical="center"/>
      <protection locked="0"/>
    </xf>
    <xf numFmtId="0" fontId="14" fillId="25" borderId="26" xfId="57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63" applyNumberFormat="1" applyFont="1" applyFill="1" applyBorder="1" applyAlignment="1" applyProtection="1">
      <alignment horizontal="right"/>
      <protection/>
    </xf>
    <xf numFmtId="0" fontId="0" fillId="0" borderId="0" xfId="57">
      <alignment/>
      <protection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6" applyNumberFormat="1" applyFont="1" applyFill="1" applyBorder="1">
      <alignment/>
      <protection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198" fontId="14" fillId="25" borderId="26" xfId="43" applyNumberFormat="1" applyFont="1" applyFill="1" applyBorder="1" applyAlignment="1">
      <alignment/>
    </xf>
    <xf numFmtId="198" fontId="15" fillId="25" borderId="26" xfId="43" applyNumberFormat="1" applyFont="1" applyFill="1" applyBorder="1" applyAlignment="1">
      <alignment/>
    </xf>
    <xf numFmtId="3" fontId="14" fillId="25" borderId="26" xfId="40" applyNumberFormat="1" applyFont="1" applyFill="1" applyBorder="1" applyAlignment="1" applyProtection="1">
      <alignment/>
      <protection/>
    </xf>
    <xf numFmtId="3" fontId="15" fillId="25" borderId="26" xfId="40" applyNumberFormat="1" applyFont="1" applyFill="1" applyBorder="1" applyAlignment="1" applyProtection="1">
      <alignment/>
      <protection/>
    </xf>
    <xf numFmtId="0" fontId="11" fillId="24" borderId="28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9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 3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6212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1923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11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14-17 MARCH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9" sqref="C9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9.421875" style="0" customWidth="1"/>
    <col min="4" max="4" width="14.57421875" style="0" customWidth="1"/>
    <col min="5" max="5" width="16.00390625" style="0" customWidth="1"/>
    <col min="6" max="6" width="10.1406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8" t="s">
        <v>0</v>
      </c>
      <c r="D2" s="80" t="s">
        <v>1</v>
      </c>
      <c r="E2" s="80" t="s">
        <v>2</v>
      </c>
      <c r="F2" s="84" t="s">
        <v>3</v>
      </c>
      <c r="G2" s="84" t="s">
        <v>4</v>
      </c>
      <c r="H2" s="84" t="s">
        <v>5</v>
      </c>
      <c r="I2" s="83" t="s">
        <v>18</v>
      </c>
      <c r="J2" s="83"/>
      <c r="K2" s="83" t="s">
        <v>6</v>
      </c>
      <c r="L2" s="83"/>
      <c r="M2" s="83" t="s">
        <v>7</v>
      </c>
      <c r="N2" s="83"/>
      <c r="O2" s="83" t="s">
        <v>8</v>
      </c>
      <c r="P2" s="83"/>
      <c r="Q2" s="83" t="s">
        <v>9</v>
      </c>
      <c r="R2" s="83"/>
      <c r="S2" s="83"/>
      <c r="T2" s="83"/>
      <c r="U2" s="83" t="s">
        <v>10</v>
      </c>
      <c r="V2" s="83"/>
      <c r="W2" s="83" t="s">
        <v>11</v>
      </c>
      <c r="X2" s="83"/>
      <c r="Y2" s="88"/>
    </row>
    <row r="3" spans="1:25" ht="30" customHeight="1">
      <c r="A3" s="13"/>
      <c r="B3" s="14"/>
      <c r="C3" s="79"/>
      <c r="D3" s="81"/>
      <c r="E3" s="82"/>
      <c r="F3" s="85"/>
      <c r="G3" s="85"/>
      <c r="H3" s="85"/>
      <c r="I3" s="15" t="s">
        <v>12</v>
      </c>
      <c r="J3" s="15" t="s">
        <v>13</v>
      </c>
      <c r="K3" s="15" t="s">
        <v>12</v>
      </c>
      <c r="L3" s="15" t="s">
        <v>13</v>
      </c>
      <c r="M3" s="40" t="s">
        <v>12</v>
      </c>
      <c r="N3" s="41" t="s">
        <v>13</v>
      </c>
      <c r="O3" s="41" t="s">
        <v>12</v>
      </c>
      <c r="P3" s="41" t="s">
        <v>13</v>
      </c>
      <c r="Q3" s="42" t="s">
        <v>12</v>
      </c>
      <c r="R3" s="42" t="s">
        <v>13</v>
      </c>
      <c r="S3" s="43" t="s">
        <v>14</v>
      </c>
      <c r="T3" s="43" t="s">
        <v>15</v>
      </c>
      <c r="U3" s="44" t="s">
        <v>12</v>
      </c>
      <c r="V3" s="45" t="s">
        <v>16</v>
      </c>
      <c r="W3" s="41" t="s">
        <v>12</v>
      </c>
      <c r="X3" s="41" t="s">
        <v>13</v>
      </c>
      <c r="Y3" s="43" t="s">
        <v>15</v>
      </c>
    </row>
    <row r="4" spans="1:25" s="65" customFormat="1" ht="30" customHeight="1">
      <c r="A4" s="54">
        <v>1</v>
      </c>
      <c r="B4" s="55"/>
      <c r="C4" s="56" t="s">
        <v>21</v>
      </c>
      <c r="D4" s="57" t="s">
        <v>22</v>
      </c>
      <c r="E4" s="58" t="s">
        <v>23</v>
      </c>
      <c r="F4" s="59" t="s">
        <v>24</v>
      </c>
      <c r="G4" s="59" t="s">
        <v>25</v>
      </c>
      <c r="H4" s="59">
        <v>2</v>
      </c>
      <c r="I4" s="60">
        <v>3844485</v>
      </c>
      <c r="J4" s="60">
        <v>2722</v>
      </c>
      <c r="K4" s="60">
        <v>12293418</v>
      </c>
      <c r="L4" s="60">
        <v>8385</v>
      </c>
      <c r="M4" s="60">
        <v>18625195</v>
      </c>
      <c r="N4" s="60">
        <v>12853</v>
      </c>
      <c r="O4" s="60">
        <v>10879270</v>
      </c>
      <c r="P4" s="60">
        <v>7507</v>
      </c>
      <c r="Q4" s="61">
        <f aca="true" t="shared" si="0" ref="Q4:R6">+I4+K4+M4+O4</f>
        <v>45642368</v>
      </c>
      <c r="R4" s="61">
        <f t="shared" si="0"/>
        <v>31467</v>
      </c>
      <c r="S4" s="62" t="e">
        <f aca="true" t="shared" si="1" ref="S4:S12">IF(Q4&lt;&gt;0,R4/G4,"")</f>
        <v>#VALUE!</v>
      </c>
      <c r="T4" s="62">
        <f aca="true" t="shared" si="2" ref="T4:T12">IF(Q4&lt;&gt;0,Q4/R4,"")</f>
        <v>1450.4836177582865</v>
      </c>
      <c r="U4" s="63">
        <v>51945722</v>
      </c>
      <c r="V4" s="64">
        <f aca="true" t="shared" si="3" ref="V4:V13">IF(U4&lt;&gt;0,-(U4-Q4)/U4,"")</f>
        <v>-0.1213450070055817</v>
      </c>
      <c r="W4" s="46">
        <v>106935670</v>
      </c>
      <c r="X4" s="46">
        <v>73787</v>
      </c>
      <c r="Y4" s="62">
        <f aca="true" t="shared" si="4" ref="Y4:Y12">W4/X4</f>
        <v>1449.2481060349385</v>
      </c>
    </row>
    <row r="5" spans="1:25" s="65" customFormat="1" ht="30" customHeight="1">
      <c r="A5" s="54">
        <v>2</v>
      </c>
      <c r="B5" s="55"/>
      <c r="C5" s="56" t="s">
        <v>26</v>
      </c>
      <c r="D5" s="57">
        <v>41347</v>
      </c>
      <c r="E5" s="58" t="s">
        <v>27</v>
      </c>
      <c r="F5" s="59">
        <v>43</v>
      </c>
      <c r="G5" s="59" t="s">
        <v>25</v>
      </c>
      <c r="H5" s="59">
        <v>1</v>
      </c>
      <c r="I5" s="66">
        <v>1972649</v>
      </c>
      <c r="J5" s="66">
        <v>1436</v>
      </c>
      <c r="K5" s="66">
        <v>5724034</v>
      </c>
      <c r="L5" s="66">
        <v>4398</v>
      </c>
      <c r="M5" s="66">
        <v>8653184</v>
      </c>
      <c r="N5" s="66">
        <v>6306</v>
      </c>
      <c r="O5" s="66">
        <v>4271638</v>
      </c>
      <c r="P5" s="66">
        <v>3141</v>
      </c>
      <c r="Q5" s="61">
        <f t="shared" si="0"/>
        <v>20621505</v>
      </c>
      <c r="R5" s="61">
        <f t="shared" si="0"/>
        <v>15281</v>
      </c>
      <c r="S5" s="62" t="e">
        <f t="shared" si="1"/>
        <v>#VALUE!</v>
      </c>
      <c r="T5" s="62">
        <f t="shared" si="2"/>
        <v>1349.4866173679734</v>
      </c>
      <c r="U5" s="63">
        <v>0</v>
      </c>
      <c r="V5" s="64">
        <f t="shared" si="3"/>
      </c>
      <c r="W5" s="67">
        <v>20621505</v>
      </c>
      <c r="X5" s="67">
        <v>15281</v>
      </c>
      <c r="Y5" s="62">
        <f t="shared" si="4"/>
        <v>1349.4866173679734</v>
      </c>
    </row>
    <row r="6" spans="1:25" s="65" customFormat="1" ht="30" customHeight="1">
      <c r="A6" s="54">
        <v>3</v>
      </c>
      <c r="B6" s="55"/>
      <c r="C6" s="68" t="s">
        <v>28</v>
      </c>
      <c r="D6" s="57">
        <v>41347</v>
      </c>
      <c r="E6" s="69" t="s">
        <v>29</v>
      </c>
      <c r="F6" s="70">
        <v>28</v>
      </c>
      <c r="G6" s="70" t="s">
        <v>25</v>
      </c>
      <c r="H6" s="70">
        <v>1</v>
      </c>
      <c r="I6" s="47">
        <v>2070530</v>
      </c>
      <c r="J6" s="47">
        <v>1659</v>
      </c>
      <c r="K6" s="60">
        <v>4899573</v>
      </c>
      <c r="L6" s="60">
        <v>3871</v>
      </c>
      <c r="M6" s="60">
        <v>7193685</v>
      </c>
      <c r="N6" s="60">
        <v>5415</v>
      </c>
      <c r="O6" s="60">
        <v>3776112</v>
      </c>
      <c r="P6" s="60">
        <v>2785</v>
      </c>
      <c r="Q6" s="61">
        <f t="shared" si="0"/>
        <v>17939900</v>
      </c>
      <c r="R6" s="61">
        <f t="shared" si="0"/>
        <v>13730</v>
      </c>
      <c r="S6" s="62" t="e">
        <f t="shared" si="1"/>
        <v>#VALUE!</v>
      </c>
      <c r="T6" s="62">
        <f t="shared" si="2"/>
        <v>1306.6205389657684</v>
      </c>
      <c r="U6" s="63">
        <v>0</v>
      </c>
      <c r="V6" s="64">
        <f t="shared" si="3"/>
      </c>
      <c r="W6" s="46">
        <v>17939900</v>
      </c>
      <c r="X6" s="46">
        <v>13730</v>
      </c>
      <c r="Y6" s="62">
        <f t="shared" si="4"/>
        <v>1306.6205389657684</v>
      </c>
    </row>
    <row r="7" spans="1:25" s="65" customFormat="1" ht="30" customHeight="1">
      <c r="A7" s="54">
        <v>4</v>
      </c>
      <c r="B7" s="55"/>
      <c r="C7" s="68" t="s">
        <v>30</v>
      </c>
      <c r="D7" s="57">
        <v>41354</v>
      </c>
      <c r="E7" s="69" t="s">
        <v>31</v>
      </c>
      <c r="F7" s="70" t="s">
        <v>32</v>
      </c>
      <c r="G7" s="70" t="s">
        <v>25</v>
      </c>
      <c r="H7" s="70">
        <v>0</v>
      </c>
      <c r="I7" s="66"/>
      <c r="J7" s="66"/>
      <c r="K7" s="71">
        <v>4081310</v>
      </c>
      <c r="L7" s="71">
        <v>2717</v>
      </c>
      <c r="M7" s="71">
        <v>6378180</v>
      </c>
      <c r="N7" s="71">
        <v>4336</v>
      </c>
      <c r="O7" s="71">
        <v>6017010</v>
      </c>
      <c r="P7" s="71">
        <v>4092</v>
      </c>
      <c r="Q7" s="61">
        <f aca="true" t="shared" si="5" ref="Q7:R12">+I7+K7+M7+O7</f>
        <v>16476500</v>
      </c>
      <c r="R7" s="61">
        <f t="shared" si="5"/>
        <v>11145</v>
      </c>
      <c r="S7" s="62" t="e">
        <f t="shared" si="1"/>
        <v>#VALUE!</v>
      </c>
      <c r="T7" s="62">
        <f t="shared" si="2"/>
        <v>1478.375953342306</v>
      </c>
      <c r="U7" s="63">
        <v>0</v>
      </c>
      <c r="V7" s="64">
        <f t="shared" si="3"/>
      </c>
      <c r="W7" s="72">
        <v>16476500</v>
      </c>
      <c r="X7" s="72">
        <v>11145</v>
      </c>
      <c r="Y7" s="62">
        <f t="shared" si="4"/>
        <v>1478.375953342306</v>
      </c>
    </row>
    <row r="8" spans="1:25" s="65" customFormat="1" ht="30" customHeight="1">
      <c r="A8" s="54">
        <v>5</v>
      </c>
      <c r="B8" s="55"/>
      <c r="C8" s="68" t="s">
        <v>33</v>
      </c>
      <c r="D8" s="57">
        <v>41319</v>
      </c>
      <c r="E8" s="69" t="s">
        <v>31</v>
      </c>
      <c r="F8" s="70" t="s">
        <v>34</v>
      </c>
      <c r="G8" s="70" t="s">
        <v>25</v>
      </c>
      <c r="H8" s="70">
        <v>5</v>
      </c>
      <c r="I8" s="71">
        <v>1019979</v>
      </c>
      <c r="J8" s="71">
        <v>769</v>
      </c>
      <c r="K8" s="71">
        <v>2872420</v>
      </c>
      <c r="L8" s="71">
        <v>2217</v>
      </c>
      <c r="M8" s="71">
        <v>4351154</v>
      </c>
      <c r="N8" s="71">
        <v>3198</v>
      </c>
      <c r="O8" s="71">
        <v>2035660</v>
      </c>
      <c r="P8" s="71">
        <v>1504</v>
      </c>
      <c r="Q8" s="61">
        <f t="shared" si="5"/>
        <v>10279213</v>
      </c>
      <c r="R8" s="61">
        <f t="shared" si="5"/>
        <v>7688</v>
      </c>
      <c r="S8" s="62" t="e">
        <f t="shared" si="1"/>
        <v>#VALUE!</v>
      </c>
      <c r="T8" s="62">
        <f t="shared" si="2"/>
        <v>1337.0464360041624</v>
      </c>
      <c r="U8" s="63">
        <v>12816393</v>
      </c>
      <c r="V8" s="64">
        <f t="shared" si="3"/>
        <v>-0.19796365482862455</v>
      </c>
      <c r="W8" s="72">
        <v>212034058</v>
      </c>
      <c r="X8" s="72">
        <v>157648</v>
      </c>
      <c r="Y8" s="62">
        <f t="shared" si="4"/>
        <v>1344.9841291992286</v>
      </c>
    </row>
    <row r="9" spans="1:25" s="65" customFormat="1" ht="30" customHeight="1">
      <c r="A9" s="54">
        <v>6</v>
      </c>
      <c r="B9" s="55"/>
      <c r="C9" s="68" t="s">
        <v>35</v>
      </c>
      <c r="D9" s="57" t="s">
        <v>36</v>
      </c>
      <c r="E9" s="69" t="s">
        <v>37</v>
      </c>
      <c r="F9" s="70">
        <v>32</v>
      </c>
      <c r="G9" s="70" t="s">
        <v>25</v>
      </c>
      <c r="H9" s="70">
        <v>3</v>
      </c>
      <c r="I9" s="73">
        <v>893516</v>
      </c>
      <c r="J9" s="73">
        <v>692</v>
      </c>
      <c r="K9" s="73">
        <v>2390511</v>
      </c>
      <c r="L9" s="73">
        <v>2104</v>
      </c>
      <c r="M9" s="73">
        <v>3272880</v>
      </c>
      <c r="N9" s="73">
        <v>2392</v>
      </c>
      <c r="O9" s="73">
        <v>1528000</v>
      </c>
      <c r="P9" s="73">
        <v>1153</v>
      </c>
      <c r="Q9" s="61">
        <f t="shared" si="5"/>
        <v>8084907</v>
      </c>
      <c r="R9" s="61">
        <f t="shared" si="5"/>
        <v>6341</v>
      </c>
      <c r="S9" s="62" t="e">
        <f t="shared" si="1"/>
        <v>#VALUE!</v>
      </c>
      <c r="T9" s="62">
        <f t="shared" si="2"/>
        <v>1275.0208169058508</v>
      </c>
      <c r="U9" s="63">
        <v>10617835</v>
      </c>
      <c r="V9" s="64">
        <f t="shared" si="3"/>
        <v>-0.23855409318377993</v>
      </c>
      <c r="W9" s="74">
        <v>38644642</v>
      </c>
      <c r="X9" s="74">
        <v>29064</v>
      </c>
      <c r="Y9" s="62">
        <f t="shared" si="4"/>
        <v>1329.6394852738783</v>
      </c>
    </row>
    <row r="10" spans="1:25" s="65" customFormat="1" ht="30" customHeight="1">
      <c r="A10" s="54">
        <v>7</v>
      </c>
      <c r="B10" s="55"/>
      <c r="C10" s="68" t="s">
        <v>38</v>
      </c>
      <c r="D10" s="57">
        <v>41347</v>
      </c>
      <c r="E10" s="69" t="s">
        <v>37</v>
      </c>
      <c r="F10" s="70">
        <v>14</v>
      </c>
      <c r="G10" s="70" t="s">
        <v>25</v>
      </c>
      <c r="H10" s="70">
        <v>1</v>
      </c>
      <c r="I10" s="73">
        <v>917755</v>
      </c>
      <c r="J10" s="73">
        <v>660</v>
      </c>
      <c r="K10" s="73">
        <v>2226012</v>
      </c>
      <c r="L10" s="73">
        <v>1685</v>
      </c>
      <c r="M10" s="73">
        <v>2645270</v>
      </c>
      <c r="N10" s="73">
        <v>1839</v>
      </c>
      <c r="O10" s="73">
        <v>1531160</v>
      </c>
      <c r="P10" s="73">
        <v>1060</v>
      </c>
      <c r="Q10" s="61">
        <f t="shared" si="5"/>
        <v>7320197</v>
      </c>
      <c r="R10" s="61">
        <f t="shared" si="5"/>
        <v>5244</v>
      </c>
      <c r="S10" s="62" t="e">
        <f t="shared" si="1"/>
        <v>#VALUE!</v>
      </c>
      <c r="T10" s="62">
        <f t="shared" si="2"/>
        <v>1395.9185736079328</v>
      </c>
      <c r="U10" s="63">
        <v>0</v>
      </c>
      <c r="V10" s="64">
        <f t="shared" si="3"/>
      </c>
      <c r="W10" s="72">
        <v>7320197</v>
      </c>
      <c r="X10" s="72">
        <v>5244</v>
      </c>
      <c r="Y10" s="62">
        <f t="shared" si="4"/>
        <v>1395.9185736079328</v>
      </c>
    </row>
    <row r="11" spans="1:25" s="65" customFormat="1" ht="30" customHeight="1">
      <c r="A11" s="54">
        <v>8</v>
      </c>
      <c r="B11" s="55"/>
      <c r="C11" s="68" t="s">
        <v>39</v>
      </c>
      <c r="D11" s="57" t="s">
        <v>22</v>
      </c>
      <c r="E11" s="69" t="s">
        <v>29</v>
      </c>
      <c r="F11" s="70">
        <v>22</v>
      </c>
      <c r="G11" s="70" t="s">
        <v>25</v>
      </c>
      <c r="H11" s="70">
        <v>2</v>
      </c>
      <c r="I11" s="47">
        <v>890515</v>
      </c>
      <c r="J11" s="47">
        <v>626</v>
      </c>
      <c r="K11" s="60">
        <v>2072246</v>
      </c>
      <c r="L11" s="60">
        <v>1638</v>
      </c>
      <c r="M11" s="60">
        <v>2642615</v>
      </c>
      <c r="N11" s="60">
        <v>1935</v>
      </c>
      <c r="O11" s="60">
        <v>1637635</v>
      </c>
      <c r="P11" s="60">
        <v>1155</v>
      </c>
      <c r="Q11" s="61">
        <f t="shared" si="5"/>
        <v>7243011</v>
      </c>
      <c r="R11" s="61">
        <f t="shared" si="5"/>
        <v>5354</v>
      </c>
      <c r="S11" s="62" t="e">
        <f t="shared" si="1"/>
        <v>#VALUE!</v>
      </c>
      <c r="T11" s="62">
        <f t="shared" si="2"/>
        <v>1352.822375793799</v>
      </c>
      <c r="U11" s="63">
        <v>10105530</v>
      </c>
      <c r="V11" s="64">
        <f t="shared" si="3"/>
        <v>-0.2832626294711905</v>
      </c>
      <c r="W11" s="46">
        <v>19691036</v>
      </c>
      <c r="X11" s="46">
        <v>14369</v>
      </c>
      <c r="Y11" s="62">
        <f t="shared" si="4"/>
        <v>1370.3831860254716</v>
      </c>
    </row>
    <row r="12" spans="1:25" s="65" customFormat="1" ht="30" customHeight="1">
      <c r="A12" s="54">
        <v>9</v>
      </c>
      <c r="B12" s="55"/>
      <c r="C12" s="68" t="s">
        <v>40</v>
      </c>
      <c r="D12" s="57">
        <v>41326</v>
      </c>
      <c r="E12" s="69" t="s">
        <v>41</v>
      </c>
      <c r="F12" s="70">
        <v>26</v>
      </c>
      <c r="G12" s="70" t="s">
        <v>25</v>
      </c>
      <c r="H12" s="70">
        <v>4</v>
      </c>
      <c r="I12" s="66">
        <v>534490</v>
      </c>
      <c r="J12" s="66">
        <v>812</v>
      </c>
      <c r="K12" s="60">
        <v>1395082</v>
      </c>
      <c r="L12" s="60">
        <v>996</v>
      </c>
      <c r="M12" s="60">
        <v>2663510</v>
      </c>
      <c r="N12" s="60">
        <v>1822</v>
      </c>
      <c r="O12" s="60">
        <v>2048080</v>
      </c>
      <c r="P12" s="60">
        <v>1438</v>
      </c>
      <c r="Q12" s="61">
        <f t="shared" si="5"/>
        <v>6641162</v>
      </c>
      <c r="R12" s="61">
        <f t="shared" si="5"/>
        <v>5068</v>
      </c>
      <c r="S12" s="62" t="e">
        <f t="shared" si="1"/>
        <v>#VALUE!</v>
      </c>
      <c r="T12" s="62">
        <f t="shared" si="2"/>
        <v>1310.4108129439621</v>
      </c>
      <c r="U12" s="63">
        <v>6124610</v>
      </c>
      <c r="V12" s="64">
        <f t="shared" si="3"/>
        <v>0.08434039065344569</v>
      </c>
      <c r="W12" s="46">
        <v>35031139</v>
      </c>
      <c r="X12" s="46">
        <v>27300</v>
      </c>
      <c r="Y12" s="62">
        <f t="shared" si="4"/>
        <v>1283.1919047619047</v>
      </c>
    </row>
    <row r="13" spans="1:25" s="65" customFormat="1" ht="30" customHeight="1">
      <c r="A13" s="54">
        <v>10</v>
      </c>
      <c r="B13" s="55"/>
      <c r="C13" s="68" t="s">
        <v>42</v>
      </c>
      <c r="D13" s="57" t="s">
        <v>43</v>
      </c>
      <c r="E13" s="69" t="s">
        <v>31</v>
      </c>
      <c r="F13" s="70" t="s">
        <v>44</v>
      </c>
      <c r="G13" s="70" t="s">
        <v>25</v>
      </c>
      <c r="H13" s="70">
        <v>13</v>
      </c>
      <c r="I13" s="71">
        <v>621230</v>
      </c>
      <c r="J13" s="71">
        <v>389</v>
      </c>
      <c r="K13" s="71">
        <v>1797376</v>
      </c>
      <c r="L13" s="71">
        <v>1303</v>
      </c>
      <c r="M13" s="71">
        <v>2238460</v>
      </c>
      <c r="N13" s="71">
        <v>1336</v>
      </c>
      <c r="O13" s="71">
        <v>1814680</v>
      </c>
      <c r="P13" s="71">
        <v>1097</v>
      </c>
      <c r="Q13" s="61">
        <f>+I13+K13+M13+O13</f>
        <v>6471746</v>
      </c>
      <c r="R13" s="61">
        <f>+J13+L13+N13+P13</f>
        <v>4125</v>
      </c>
      <c r="S13" s="62" t="e">
        <v>#VALUE!</v>
      </c>
      <c r="T13" s="62">
        <v>1531</v>
      </c>
      <c r="U13" s="63">
        <v>3232640</v>
      </c>
      <c r="V13" s="64">
        <f t="shared" si="3"/>
        <v>1.0020002227281726</v>
      </c>
      <c r="W13" s="72">
        <v>421820541</v>
      </c>
      <c r="X13" s="72">
        <v>291428</v>
      </c>
      <c r="Y13" s="62">
        <v>1444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9"/>
      <c r="J14" s="49"/>
      <c r="K14" s="49"/>
      <c r="L14" s="49"/>
      <c r="M14" s="49"/>
      <c r="N14" s="49"/>
      <c r="O14" s="49"/>
      <c r="P14" s="49"/>
      <c r="Q14" s="50"/>
      <c r="R14" s="51"/>
      <c r="S14" s="52"/>
      <c r="T14" s="49"/>
      <c r="U14" s="49"/>
      <c r="V14" s="49"/>
      <c r="W14" s="49"/>
      <c r="X14" s="49"/>
      <c r="Y14" s="49"/>
    </row>
    <row r="15" spans="1:25" ht="17.25" thickBot="1">
      <c r="A15" s="22"/>
      <c r="B15" s="75" t="s">
        <v>17</v>
      </c>
      <c r="C15" s="76"/>
      <c r="D15" s="76"/>
      <c r="E15" s="77"/>
      <c r="F15" s="23"/>
      <c r="G15" s="23">
        <f>SUM(G4:G14)</f>
        <v>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146720509</v>
      </c>
      <c r="R15" s="27">
        <f>SUM(R4:R14)</f>
        <v>105443</v>
      </c>
      <c r="S15" s="28" t="e">
        <f>R15/G15</f>
        <v>#DIV/0!</v>
      </c>
      <c r="T15" s="48">
        <f>Q15/R15</f>
        <v>1391.4675132536063</v>
      </c>
      <c r="U15" s="53">
        <v>122805031</v>
      </c>
      <c r="V15" s="38">
        <f>IF(U15&lt;&gt;0,-(U15-Q15)/U15,"")</f>
        <v>0.19474347105535114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6" t="s">
        <v>19</v>
      </c>
      <c r="V16" s="86"/>
      <c r="W16" s="86"/>
      <c r="X16" s="86"/>
      <c r="Y16" s="86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7"/>
      <c r="V17" s="87"/>
      <c r="W17" s="87"/>
      <c r="X17" s="87"/>
      <c r="Y17" s="87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7"/>
      <c r="V18" s="87"/>
      <c r="W18" s="87"/>
      <c r="X18" s="87"/>
      <c r="Y18" s="87"/>
    </row>
  </sheetData>
  <sheetProtection/>
  <mergeCells count="15">
    <mergeCell ref="U16:Y18"/>
    <mergeCell ref="Q2:T2"/>
    <mergeCell ref="U2:V2"/>
    <mergeCell ref="W2:Y2"/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2013-03-20T10:21:35Z</dcterms:modified>
  <cp:category/>
  <cp:version/>
  <cp:contentType/>
  <cp:contentStatus/>
</cp:coreProperties>
</file>