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6" sheetId="1" r:id="rId1"/>
  </sheets>
  <definedNames/>
  <calcPr calcMode="manual" fullCalcOnLoad="1"/>
</workbook>
</file>

<file path=xl/sharedStrings.xml><?xml version="1.0" encoding="utf-8"?>
<sst xmlns="http://schemas.openxmlformats.org/spreadsheetml/2006/main" count="68" uniqueCount="43">
  <si>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</si>
  <si>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</si>
  <si>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</si>
  <si>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</si>
  <si>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</si>
  <si>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</si>
  <si>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</si>
  <si>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</si>
  <si>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</si>
  <si>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</si>
  <si>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</si>
  <si>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</si>
  <si>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</si>
  <si>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</si>
  <si>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</si>
  <si>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</si>
  <si>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</si>
  <si>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</si>
  <si>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</si>
  <si>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</si>
  <si>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</si>
  <si>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We're The Millers</t>
  </si>
  <si>
    <t>InterCom</t>
  </si>
  <si>
    <t>38+2</t>
  </si>
  <si>
    <t>n/a</t>
  </si>
  <si>
    <t>Riddick</t>
  </si>
  <si>
    <t>Pro Video</t>
  </si>
  <si>
    <t>White House Down</t>
  </si>
  <si>
    <t>36+2+1</t>
  </si>
  <si>
    <t>One Direction: This Is Us</t>
  </si>
  <si>
    <t>22+10</t>
  </si>
  <si>
    <t>Elysium</t>
  </si>
  <si>
    <t>39+3+1</t>
  </si>
  <si>
    <t>Planes</t>
  </si>
  <si>
    <t>Forum Hungary</t>
  </si>
  <si>
    <t>33+46+1</t>
  </si>
  <si>
    <t>The Smurfs 2</t>
  </si>
  <si>
    <t>20+46+2</t>
  </si>
  <si>
    <t>The Mortal Instruments: City of Bones</t>
  </si>
  <si>
    <t>Blue Jasmine</t>
  </si>
  <si>
    <t>Big Bang Media</t>
  </si>
  <si>
    <t>The Purge</t>
  </si>
  <si>
    <t>UIP-Duna Film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</si>
</sst>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34" borderId="26" xfId="4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34" borderId="26" xfId="40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4" fillId="34" borderId="26" xfId="0" applyFont="1" applyFill="1" applyBorder="1" applyAlignment="1" applyProtection="1">
      <alignment horizontal="right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8" sqref="C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2" t="s">
        <v>0</v>
      </c>
      <c r="D2" s="64" t="s">
        <v>1</v>
      </c>
      <c r="E2" s="64" t="s">
        <v>2</v>
      </c>
      <c r="F2" s="67" t="s">
        <v>3</v>
      </c>
      <c r="G2" s="67" t="s">
        <v>4</v>
      </c>
      <c r="H2" s="67" t="s">
        <v>5</v>
      </c>
      <c r="I2" s="55" t="s">
        <v>18</v>
      </c>
      <c r="J2" s="55"/>
      <c r="K2" s="55" t="s">
        <v>6</v>
      </c>
      <c r="L2" s="55"/>
      <c r="M2" s="55" t="s">
        <v>7</v>
      </c>
      <c r="N2" s="55"/>
      <c r="O2" s="55" t="s">
        <v>8</v>
      </c>
      <c r="P2" s="55"/>
      <c r="Q2" s="55" t="s">
        <v>9</v>
      </c>
      <c r="R2" s="55"/>
      <c r="S2" s="55"/>
      <c r="T2" s="55"/>
      <c r="U2" s="55" t="s">
        <v>10</v>
      </c>
      <c r="V2" s="55"/>
      <c r="W2" s="55" t="s">
        <v>11</v>
      </c>
      <c r="X2" s="55"/>
      <c r="Y2" s="58"/>
    </row>
    <row r="3" spans="1:25" ht="30" customHeight="1">
      <c r="A3" s="13"/>
      <c r="B3" s="14"/>
      <c r="C3" s="63"/>
      <c r="D3" s="65"/>
      <c r="E3" s="66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41508</v>
      </c>
      <c r="E4" s="71" t="s">
        <v>22</v>
      </c>
      <c r="F4" s="72" t="s">
        <v>23</v>
      </c>
      <c r="G4" s="72" t="s">
        <v>24</v>
      </c>
      <c r="H4" s="72">
        <v>3</v>
      </c>
      <c r="I4" s="73">
        <v>3917540</v>
      </c>
      <c r="J4" s="73">
        <v>3038</v>
      </c>
      <c r="K4" s="73">
        <v>6528824</v>
      </c>
      <c r="L4" s="73">
        <v>5029</v>
      </c>
      <c r="M4" s="73">
        <v>11073105</v>
      </c>
      <c r="N4" s="73">
        <v>8405</v>
      </c>
      <c r="O4" s="73">
        <v>7874594</v>
      </c>
      <c r="P4" s="73">
        <v>5808</v>
      </c>
      <c r="Q4" s="74">
        <f aca="true" t="shared" si="0" ref="Q4:R13">+I4+K4+M4+O4</f>
        <v>29394063</v>
      </c>
      <c r="R4" s="74">
        <f t="shared" si="0"/>
        <v>22280</v>
      </c>
      <c r="S4" s="75" t="e">
        <f>IF(Q4&lt;&gt;0,R4/G4,"")</f>
        <v>#VALUE!</v>
      </c>
      <c r="T4" s="75">
        <f>IF(Q4&lt;&gt;0,Q4/R4,"")</f>
        <v>1319.3026481149013</v>
      </c>
      <c r="U4" s="76">
        <v>48712427</v>
      </c>
      <c r="V4" s="77">
        <f>IF(U4&lt;&gt;0,-(U4-Q4)/U4,"")</f>
        <v>-0.3965797885619618</v>
      </c>
      <c r="W4" s="78">
        <v>186120111</v>
      </c>
      <c r="X4" s="78">
        <v>144125</v>
      </c>
      <c r="Y4" s="75">
        <f>W4/X4</f>
        <v>1291.3797814397224</v>
      </c>
    </row>
    <row r="5" spans="1:25" ht="26.25" customHeight="1">
      <c r="A5" s="40">
        <v>2</v>
      </c>
      <c r="B5" s="41"/>
      <c r="C5" s="69" t="s">
        <v>25</v>
      </c>
      <c r="D5" s="70">
        <v>41522</v>
      </c>
      <c r="E5" s="71" t="s">
        <v>26</v>
      </c>
      <c r="F5" s="72">
        <v>30</v>
      </c>
      <c r="G5" s="72" t="s">
        <v>24</v>
      </c>
      <c r="H5" s="72">
        <v>1</v>
      </c>
      <c r="I5" s="79">
        <v>3999592.16</v>
      </c>
      <c r="J5" s="79">
        <v>3022</v>
      </c>
      <c r="K5" s="79">
        <v>4879386</v>
      </c>
      <c r="L5" s="79">
        <v>3633</v>
      </c>
      <c r="M5" s="79">
        <v>7859295</v>
      </c>
      <c r="N5" s="79">
        <v>5767</v>
      </c>
      <c r="O5" s="79">
        <v>6323203</v>
      </c>
      <c r="P5" s="79">
        <v>4607</v>
      </c>
      <c r="Q5" s="74">
        <f t="shared" si="0"/>
        <v>23061476.16</v>
      </c>
      <c r="R5" s="74">
        <f t="shared" si="0"/>
        <v>17029</v>
      </c>
      <c r="S5" s="75" t="e">
        <f>IF(Q5&lt;&gt;0,R5/G5,"")</f>
        <v>#VALUE!</v>
      </c>
      <c r="T5" s="75">
        <f>IF(Q5&lt;&gt;0,Q5/R5,"")</f>
        <v>1354.247234717247</v>
      </c>
      <c r="U5" s="76">
        <v>0</v>
      </c>
      <c r="V5" s="77">
        <f>IF(U5&lt;&gt;0,-(U5-Q5)/U5,"")</f>
      </c>
      <c r="W5" s="80">
        <v>23061476.16</v>
      </c>
      <c r="X5" s="80">
        <v>17029</v>
      </c>
      <c r="Y5" s="75">
        <f>W5/X5</f>
        <v>1354.247234717247</v>
      </c>
    </row>
    <row r="6" spans="1:25" ht="31.5" customHeight="1">
      <c r="A6" s="40">
        <v>3</v>
      </c>
      <c r="B6" s="41"/>
      <c r="C6" s="69" t="s">
        <v>27</v>
      </c>
      <c r="D6" s="70">
        <v>41515</v>
      </c>
      <c r="E6" s="71" t="s">
        <v>22</v>
      </c>
      <c r="F6" s="72" t="s">
        <v>28</v>
      </c>
      <c r="G6" s="72" t="s">
        <v>24</v>
      </c>
      <c r="H6" s="72">
        <v>2</v>
      </c>
      <c r="I6" s="81">
        <v>1481036</v>
      </c>
      <c r="J6" s="81">
        <v>1102</v>
      </c>
      <c r="K6" s="81">
        <v>2310548</v>
      </c>
      <c r="L6" s="81">
        <v>1720</v>
      </c>
      <c r="M6" s="81">
        <v>4255475</v>
      </c>
      <c r="N6" s="81">
        <v>3140</v>
      </c>
      <c r="O6" s="81">
        <v>2920040</v>
      </c>
      <c r="P6" s="81">
        <v>2116</v>
      </c>
      <c r="Q6" s="74">
        <f t="shared" si="0"/>
        <v>10967099</v>
      </c>
      <c r="R6" s="74">
        <f t="shared" si="0"/>
        <v>8078</v>
      </c>
      <c r="S6" s="75" t="e">
        <f>IF(Q6&lt;&gt;0,R6/G6,"")</f>
        <v>#VALUE!</v>
      </c>
      <c r="T6" s="75">
        <f>IF(Q6&lt;&gt;0,Q6/R6,"")</f>
        <v>1357.6502847239415</v>
      </c>
      <c r="U6" s="76">
        <v>23084903</v>
      </c>
      <c r="V6" s="77">
        <f>IF(U6&lt;&gt;0,-(U6-Q6)/U6,"")</f>
        <v>-0.5249233232645595</v>
      </c>
      <c r="W6" s="82">
        <v>40082424</v>
      </c>
      <c r="X6" s="82">
        <v>29603</v>
      </c>
      <c r="Y6" s="75">
        <f>W6/X6</f>
        <v>1353.9987163463163</v>
      </c>
    </row>
    <row r="7" spans="1:25" ht="30" customHeight="1">
      <c r="A7" s="40">
        <v>4</v>
      </c>
      <c r="B7" s="41"/>
      <c r="C7" s="69" t="s">
        <v>31</v>
      </c>
      <c r="D7" s="70">
        <v>41501</v>
      </c>
      <c r="E7" s="71" t="s">
        <v>22</v>
      </c>
      <c r="F7" s="72" t="s">
        <v>32</v>
      </c>
      <c r="G7" s="72" t="s">
        <v>24</v>
      </c>
      <c r="H7" s="72">
        <v>4</v>
      </c>
      <c r="I7" s="81">
        <v>1274887</v>
      </c>
      <c r="J7" s="81">
        <v>944</v>
      </c>
      <c r="K7" s="81">
        <v>1823222</v>
      </c>
      <c r="L7" s="81">
        <v>1364</v>
      </c>
      <c r="M7" s="81">
        <v>3219040</v>
      </c>
      <c r="N7" s="81">
        <v>2375</v>
      </c>
      <c r="O7" s="81">
        <v>2289696</v>
      </c>
      <c r="P7" s="81">
        <v>1645</v>
      </c>
      <c r="Q7" s="74">
        <f t="shared" si="0"/>
        <v>8606845</v>
      </c>
      <c r="R7" s="74">
        <f t="shared" si="0"/>
        <v>6328</v>
      </c>
      <c r="S7" s="75" t="e">
        <f>IF(Q7&lt;&gt;0,R7/G7,"")</f>
        <v>#VALUE!</v>
      </c>
      <c r="T7" s="75">
        <f>IF(Q7&lt;&gt;0,Q7/R7,"")</f>
        <v>1360.1208912768648</v>
      </c>
      <c r="U7" s="76">
        <v>16324235</v>
      </c>
      <c r="V7" s="77">
        <f>IF(U7&lt;&gt;0,-(U7-Q7)/U7,"")</f>
        <v>-0.47275661003409963</v>
      </c>
      <c r="W7" s="82">
        <v>160225874</v>
      </c>
      <c r="X7" s="82">
        <v>119501</v>
      </c>
      <c r="Y7" s="75">
        <f>W7/X7</f>
        <v>1340.7910728780512</v>
      </c>
    </row>
    <row r="8" spans="1:25" ht="31.5" customHeight="1">
      <c r="A8" s="40">
        <v>5</v>
      </c>
      <c r="B8" s="41"/>
      <c r="C8" s="69" t="s">
        <v>29</v>
      </c>
      <c r="D8" s="70">
        <v>41522</v>
      </c>
      <c r="E8" s="71" t="s">
        <v>22</v>
      </c>
      <c r="F8" s="72" t="s">
        <v>30</v>
      </c>
      <c r="G8" s="72" t="s">
        <v>24</v>
      </c>
      <c r="H8" s="72">
        <v>1</v>
      </c>
      <c r="I8" s="81">
        <v>1932305</v>
      </c>
      <c r="J8" s="81">
        <v>1588</v>
      </c>
      <c r="K8" s="81">
        <v>2075985</v>
      </c>
      <c r="L8" s="81">
        <v>1745</v>
      </c>
      <c r="M8" s="81">
        <v>3036910</v>
      </c>
      <c r="N8" s="81">
        <v>2503</v>
      </c>
      <c r="O8" s="81">
        <v>1561500</v>
      </c>
      <c r="P8" s="81">
        <v>1263</v>
      </c>
      <c r="Q8" s="74">
        <f t="shared" si="0"/>
        <v>8606700</v>
      </c>
      <c r="R8" s="74">
        <f t="shared" si="0"/>
        <v>7099</v>
      </c>
      <c r="S8" s="75" t="e">
        <f>IF(Q8&lt;&gt;0,R8/G8,"")</f>
        <v>#VALUE!</v>
      </c>
      <c r="T8" s="75">
        <f>IF(Q8&lt;&gt;0,Q8/R8,"")</f>
        <v>1212.3820256374138</v>
      </c>
      <c r="U8" s="76">
        <v>0</v>
      </c>
      <c r="V8" s="77">
        <f>IF(U8&lt;&gt;0,-(U8-Q8)/U8,"")</f>
      </c>
      <c r="W8" s="82">
        <v>8606700</v>
      </c>
      <c r="X8" s="82">
        <v>7099</v>
      </c>
      <c r="Y8" s="75">
        <f>W8/X8</f>
        <v>1212.3820256374138</v>
      </c>
    </row>
    <row r="9" spans="1:25" ht="30" customHeight="1">
      <c r="A9" s="40">
        <v>6</v>
      </c>
      <c r="B9" s="41"/>
      <c r="C9" s="69" t="s">
        <v>33</v>
      </c>
      <c r="D9" s="70">
        <v>41501</v>
      </c>
      <c r="E9" s="71" t="s">
        <v>34</v>
      </c>
      <c r="F9" s="72" t="s">
        <v>35</v>
      </c>
      <c r="G9" s="72" t="s">
        <v>24</v>
      </c>
      <c r="H9" s="72">
        <v>4</v>
      </c>
      <c r="I9" s="83">
        <v>413590</v>
      </c>
      <c r="J9" s="83">
        <v>333</v>
      </c>
      <c r="K9" s="83">
        <v>894185</v>
      </c>
      <c r="L9" s="83">
        <v>674</v>
      </c>
      <c r="M9" s="83">
        <v>3520610</v>
      </c>
      <c r="N9" s="83">
        <v>2710</v>
      </c>
      <c r="O9" s="83">
        <v>3245940</v>
      </c>
      <c r="P9" s="83">
        <v>2463</v>
      </c>
      <c r="Q9" s="74">
        <f t="shared" si="0"/>
        <v>8074325</v>
      </c>
      <c r="R9" s="74">
        <f t="shared" si="0"/>
        <v>6180</v>
      </c>
      <c r="S9" s="75" t="e">
        <f>IF(Q9&lt;&gt;0,R9/G9,"")</f>
        <v>#VALUE!</v>
      </c>
      <c r="T9" s="75">
        <f>IF(Q9&lt;&gt;0,Q9/R9,"")</f>
        <v>1306.5250809061488</v>
      </c>
      <c r="U9" s="76">
        <v>15565569</v>
      </c>
      <c r="V9" s="77">
        <f>IF(U9&lt;&gt;0,-(U9-Q9)/U9,"")</f>
        <v>-0.48127016750881385</v>
      </c>
      <c r="W9" s="48">
        <v>114058599</v>
      </c>
      <c r="X9" s="48">
        <v>85980</v>
      </c>
      <c r="Y9" s="75">
        <f>W9/X9</f>
        <v>1326.5712840195395</v>
      </c>
    </row>
    <row r="10" spans="1:25" ht="26.25" customHeight="1">
      <c r="A10" s="40">
        <v>7</v>
      </c>
      <c r="B10" s="41"/>
      <c r="C10" s="69" t="s">
        <v>36</v>
      </c>
      <c r="D10" s="70">
        <v>41487</v>
      </c>
      <c r="E10" s="71" t="s">
        <v>22</v>
      </c>
      <c r="F10" s="72" t="s">
        <v>37</v>
      </c>
      <c r="G10" s="72" t="s">
        <v>24</v>
      </c>
      <c r="H10" s="72">
        <v>6</v>
      </c>
      <c r="I10" s="81">
        <v>227850</v>
      </c>
      <c r="J10" s="81">
        <v>166</v>
      </c>
      <c r="K10" s="81">
        <v>660190</v>
      </c>
      <c r="L10" s="81">
        <v>477</v>
      </c>
      <c r="M10" s="81">
        <v>3207690</v>
      </c>
      <c r="N10" s="81">
        <v>2384</v>
      </c>
      <c r="O10" s="81">
        <v>2932480</v>
      </c>
      <c r="P10" s="81">
        <v>2178</v>
      </c>
      <c r="Q10" s="74">
        <f t="shared" si="0"/>
        <v>7028210</v>
      </c>
      <c r="R10" s="74">
        <f t="shared" si="0"/>
        <v>5205</v>
      </c>
      <c r="S10" s="75" t="e">
        <f>IF(Q10&lt;&gt;0,R10/G10,"")</f>
        <v>#VALUE!</v>
      </c>
      <c r="T10" s="75">
        <f>IF(Q10&lt;&gt;0,Q10/R10,"")</f>
        <v>1350.2804995196925</v>
      </c>
      <c r="U10" s="76">
        <v>15095777</v>
      </c>
      <c r="V10" s="77">
        <f>IF(U10&lt;&gt;0,-(U10-Q10)/U10,"")</f>
        <v>-0.5344254224211181</v>
      </c>
      <c r="W10" s="82">
        <v>238876612</v>
      </c>
      <c r="X10" s="82">
        <v>184053</v>
      </c>
      <c r="Y10" s="75">
        <f>W10/X10</f>
        <v>1297.8686139318565</v>
      </c>
    </row>
    <row r="11" spans="1:25" ht="31.5" customHeight="1">
      <c r="A11" s="84">
        <v>8</v>
      </c>
      <c r="B11" s="85"/>
      <c r="C11" s="69" t="s">
        <v>38</v>
      </c>
      <c r="D11" s="70">
        <v>41515</v>
      </c>
      <c r="E11" s="71" t="s">
        <v>26</v>
      </c>
      <c r="F11" s="72">
        <v>30</v>
      </c>
      <c r="G11" s="72" t="s">
        <v>24</v>
      </c>
      <c r="H11" s="72">
        <v>2</v>
      </c>
      <c r="I11" s="79">
        <v>658727</v>
      </c>
      <c r="J11" s="79">
        <v>507</v>
      </c>
      <c r="K11" s="79">
        <v>1342855</v>
      </c>
      <c r="L11" s="79">
        <v>1008</v>
      </c>
      <c r="M11" s="79">
        <v>2461750</v>
      </c>
      <c r="N11" s="79">
        <v>1905</v>
      </c>
      <c r="O11" s="79">
        <v>1458015</v>
      </c>
      <c r="P11" s="79">
        <v>1095</v>
      </c>
      <c r="Q11" s="74">
        <f t="shared" si="0"/>
        <v>5921347</v>
      </c>
      <c r="R11" s="74">
        <f t="shared" si="0"/>
        <v>4515</v>
      </c>
      <c r="S11" s="75" t="e">
        <f>IF(Q11&lt;&gt;0,R11/G11,"")</f>
        <v>#VALUE!</v>
      </c>
      <c r="T11" s="75">
        <f>IF(Q11&lt;&gt;0,Q11/R11,"")</f>
        <v>1311.4832779623478</v>
      </c>
      <c r="U11" s="76">
        <v>14253161</v>
      </c>
      <c r="V11" s="77">
        <f>IF(U11&lt;&gt;0,-(U11-Q11)/U11,"")</f>
        <v>-0.584559032203453</v>
      </c>
      <c r="W11" s="80">
        <v>37219413</v>
      </c>
      <c r="X11" s="80">
        <v>29572</v>
      </c>
      <c r="Y11" s="75">
        <f>W11/X11</f>
        <v>1258.6031719193832</v>
      </c>
    </row>
    <row r="12" spans="1:25" ht="30" customHeight="1">
      <c r="A12" s="40">
        <v>9</v>
      </c>
      <c r="B12" s="41"/>
      <c r="C12" s="69" t="s">
        <v>39</v>
      </c>
      <c r="D12" s="70">
        <v>41515</v>
      </c>
      <c r="E12" s="71" t="s">
        <v>40</v>
      </c>
      <c r="F12" s="72">
        <v>25</v>
      </c>
      <c r="G12" s="72" t="s">
        <v>24</v>
      </c>
      <c r="H12" s="72">
        <v>2</v>
      </c>
      <c r="I12" s="83">
        <v>913062</v>
      </c>
      <c r="J12" s="83">
        <v>676</v>
      </c>
      <c r="K12" s="83">
        <v>1261635</v>
      </c>
      <c r="L12" s="83">
        <v>906</v>
      </c>
      <c r="M12" s="83">
        <v>1743763</v>
      </c>
      <c r="N12" s="83">
        <v>1239</v>
      </c>
      <c r="O12" s="83">
        <v>1312030</v>
      </c>
      <c r="P12" s="83">
        <v>944</v>
      </c>
      <c r="Q12" s="74">
        <f t="shared" si="0"/>
        <v>5230490</v>
      </c>
      <c r="R12" s="74">
        <f t="shared" si="0"/>
        <v>3765</v>
      </c>
      <c r="S12" s="75" t="e">
        <f>IF(Q12&lt;&gt;0,R12/G12,"")</f>
        <v>#VALUE!</v>
      </c>
      <c r="T12" s="75">
        <f>IF(Q12&lt;&gt;0,Q12/R12,"")</f>
        <v>1389.2403718459495</v>
      </c>
      <c r="U12" s="76">
        <v>8430398</v>
      </c>
      <c r="V12" s="77">
        <f>IF(U12&lt;&gt;0,-(U12-Q12)/U12,"")</f>
        <v>-0.3795678448395912</v>
      </c>
      <c r="W12" s="48">
        <v>17010257</v>
      </c>
      <c r="X12" s="48">
        <v>12633</v>
      </c>
      <c r="Y12" s="75">
        <f>W12/X12</f>
        <v>1346.49386527349</v>
      </c>
    </row>
    <row r="13" spans="1:25" ht="30" customHeight="1">
      <c r="A13" s="40">
        <v>10</v>
      </c>
      <c r="B13" s="41"/>
      <c r="C13" s="69" t="s">
        <v>41</v>
      </c>
      <c r="D13" s="70">
        <v>41522</v>
      </c>
      <c r="E13" s="71" t="s">
        <v>42</v>
      </c>
      <c r="F13" s="72">
        <v>18</v>
      </c>
      <c r="G13" s="72">
        <v>18</v>
      </c>
      <c r="H13" s="72">
        <v>1</v>
      </c>
      <c r="I13" s="83">
        <v>754409</v>
      </c>
      <c r="J13" s="83">
        <v>558</v>
      </c>
      <c r="K13" s="83">
        <v>1009310</v>
      </c>
      <c r="L13" s="83">
        <v>737</v>
      </c>
      <c r="M13" s="83">
        <v>1548306</v>
      </c>
      <c r="N13" s="83">
        <v>1121</v>
      </c>
      <c r="O13" s="83">
        <v>1218684</v>
      </c>
      <c r="P13" s="83">
        <v>867</v>
      </c>
      <c r="Q13" s="74">
        <f t="shared" si="0"/>
        <v>4530709</v>
      </c>
      <c r="R13" s="74">
        <f t="shared" si="0"/>
        <v>3283</v>
      </c>
      <c r="S13" s="75">
        <f>IF(Q13&lt;&gt;0,R13/G13,"")</f>
        <v>182.38888888888889</v>
      </c>
      <c r="T13" s="75">
        <f>IF(Q13&lt;&gt;0,Q13/R13,"")</f>
        <v>1380.0514773073407</v>
      </c>
      <c r="U13" s="76">
        <v>0</v>
      </c>
      <c r="V13" s="77">
        <f>IF(U13&lt;&gt;0,-(U13-Q13)/U13,"")</f>
      </c>
      <c r="W13" s="48">
        <v>4530709</v>
      </c>
      <c r="X13" s="48">
        <v>3283</v>
      </c>
      <c r="Y13" s="75">
        <f>W13/X13</f>
        <v>1380.0514773073407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9" t="s">
        <v>17</v>
      </c>
      <c r="C15" s="60"/>
      <c r="D15" s="60"/>
      <c r="E15" s="61"/>
      <c r="F15" s="23"/>
      <c r="G15" s="23">
        <f>SUM(G4:G14)</f>
        <v>18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111421264.16</v>
      </c>
      <c r="R15" s="27">
        <f>SUM(R4:R14)</f>
        <v>83762</v>
      </c>
      <c r="S15" s="28">
        <f>R15/G15</f>
        <v>4653.444444444444</v>
      </c>
      <c r="T15" s="49">
        <f>Q15/R15</f>
        <v>1330.2125565292138</v>
      </c>
      <c r="U15" s="54">
        <v>159632442</v>
      </c>
      <c r="V15" s="38">
        <f>IF(U15&lt;&gt;0,-(U15-Q15)/U15,"")</f>
        <v>-0.30201365860205287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6" t="s">
        <v>19</v>
      </c>
      <c r="V16" s="56"/>
      <c r="W16" s="56"/>
      <c r="X16" s="56"/>
      <c r="Y16" s="5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7"/>
      <c r="V17" s="57"/>
      <c r="W17" s="57"/>
      <c r="X17" s="57"/>
      <c r="Y17" s="5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7"/>
      <c r="V18" s="57"/>
      <c r="W18" s="57"/>
      <c r="X18" s="57"/>
      <c r="Y18" s="57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2013-09-09T11:25:46Z</dcterms:modified>
  <cp:category/>
  <cp:version/>
  <cp:contentType/>
  <cp:contentStatus/>
</cp:coreProperties>
</file>