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7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<sst xmlns="http://schemas.openxmlformats.org/spreadsheetml/2006/main" count="64" uniqueCount="42">
  <si>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</si>
  <si>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</si>
  <si>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</si>
  <si>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</si>
  <si>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</si>
  <si>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</si>
  <si>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</si>
  <si>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</si>
  <si>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</si>
  <si>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</si>
  <si>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</si>
  <si>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</si>
  <si>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</si>
  <si>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</si>
  <si>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</si>
  <si>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</si>
  <si>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</si>
  <si>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</si>
  <si>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</si>
  <si>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</si>
  <si>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</si>
  <si>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No Strings Attached</t>
  </si>
  <si>
    <t>UIP</t>
  </si>
  <si>
    <t>26+1</t>
  </si>
  <si>
    <t>Gulliver's Travels</t>
  </si>
  <si>
    <t>InterCom</t>
  </si>
  <si>
    <t>16+22+1</t>
  </si>
  <si>
    <t>n/a</t>
  </si>
  <si>
    <t>Gnomeo and Juliet</t>
  </si>
  <si>
    <t>Forum Hungary</t>
  </si>
  <si>
    <t>15+30</t>
  </si>
  <si>
    <t>The King's Speech</t>
  </si>
  <si>
    <t>Budapest Film</t>
  </si>
  <si>
    <t>The Dilemma</t>
  </si>
  <si>
    <t>The Next Three Days</t>
  </si>
  <si>
    <t>Palace Pictures</t>
  </si>
  <si>
    <t>London Boulevard</t>
  </si>
  <si>
    <t>Tangled</t>
  </si>
  <si>
    <t>Season of the Witch</t>
  </si>
  <si>
    <t>ProVideo</t>
  </si>
  <si>
    <t>Üvegtigris 3 (local)</t>
  </si>
  <si>
    <t>Szuez Film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</si>
</sst>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171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34" fillId="0" borderId="0">
      <alignment/>
      <protection/>
    </xf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4" fillId="0" borderId="26" xfId="39" applyNumberFormat="1" applyFont="1" applyFill="1" applyBorder="1" applyAlignment="1">
      <alignment horizontal="right"/>
    </xf>
    <xf numFmtId="198" fontId="15" fillId="0" borderId="26" xfId="39" applyNumberFormat="1" applyFont="1" applyBorder="1" applyAlignment="1">
      <alignment horizontal="right"/>
    </xf>
    <xf numFmtId="3" fontId="33" fillId="25" borderId="26" xfId="0" applyNumberFormat="1" applyFont="1" applyFill="1" applyBorder="1" applyAlignment="1">
      <alignment vertical="center"/>
    </xf>
    <xf numFmtId="3" fontId="14" fillId="0" borderId="26" xfId="40" applyNumberFormat="1" applyFont="1" applyBorder="1" applyAlignment="1">
      <alignment horizontal="right"/>
    </xf>
    <xf numFmtId="198" fontId="15" fillId="25" borderId="26" xfId="39" applyNumberFormat="1" applyFont="1" applyFill="1" applyBorder="1" applyAlignment="1">
      <alignment horizontal="right"/>
    </xf>
    <xf numFmtId="0" fontId="14" fillId="25" borderId="26" xfId="0" applyFont="1" applyFill="1" applyBorder="1" applyAlignment="1">
      <alignment vertical="center"/>
    </xf>
    <xf numFmtId="3" fontId="14" fillId="0" borderId="26" xfId="0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0" borderId="26" xfId="40" applyNumberFormat="1" applyFont="1" applyBorder="1" applyAlignment="1">
      <alignment horizontal="right" vertical="center"/>
    </xf>
    <xf numFmtId="3" fontId="14" fillId="25" borderId="26" xfId="0" applyNumberFormat="1" applyFont="1" applyFill="1" applyBorder="1" applyAlignment="1">
      <alignment horizontal="right" wrapText="1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5" applyNumberFormat="1" applyFont="1" applyFill="1" applyBorder="1" applyAlignment="1">
      <alignment horizontal="right"/>
      <protection/>
    </xf>
    <xf numFmtId="3" fontId="14" fillId="25" borderId="26" xfId="39" applyNumberFormat="1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1259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875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10-13 FEBRUARY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X20" sqref="X2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1.421875" style="0" customWidth="1"/>
    <col min="4" max="4" width="16.57421875" style="0" customWidth="1"/>
    <col min="5" max="5" width="17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6" t="s">
        <v>0</v>
      </c>
      <c r="D2" s="88" t="s">
        <v>1</v>
      </c>
      <c r="E2" s="88" t="s">
        <v>2</v>
      </c>
      <c r="F2" s="91" t="s">
        <v>3</v>
      </c>
      <c r="G2" s="91" t="s">
        <v>4</v>
      </c>
      <c r="H2" s="91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2"/>
    </row>
    <row r="3" spans="1:25" ht="30" customHeight="1">
      <c r="A3" s="13"/>
      <c r="B3" s="14"/>
      <c r="C3" s="87"/>
      <c r="D3" s="89"/>
      <c r="E3" s="90"/>
      <c r="F3" s="92"/>
      <c r="G3" s="92"/>
      <c r="H3" s="9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40219</v>
      </c>
      <c r="E4" s="57" t="s">
        <v>22</v>
      </c>
      <c r="F4" s="58" t="s">
        <v>23</v>
      </c>
      <c r="G4" s="58">
        <v>27</v>
      </c>
      <c r="H4" s="58">
        <v>1</v>
      </c>
      <c r="I4" s="71">
        <v>3918155</v>
      </c>
      <c r="J4" s="59">
        <v>3244</v>
      </c>
      <c r="K4" s="60">
        <v>6695350</v>
      </c>
      <c r="L4" s="59">
        <v>5618</v>
      </c>
      <c r="M4" s="59">
        <v>13607195</v>
      </c>
      <c r="N4" s="59">
        <v>11324</v>
      </c>
      <c r="O4" s="59">
        <v>9251835</v>
      </c>
      <c r="P4" s="59">
        <v>7632</v>
      </c>
      <c r="Q4" s="61">
        <f aca="true" t="shared" si="0" ref="Q4:R12">+I4+K4+M4+O4</f>
        <v>33472535</v>
      </c>
      <c r="R4" s="61">
        <f t="shared" si="0"/>
        <v>27818</v>
      </c>
      <c r="S4" s="62">
        <f aca="true" t="shared" si="1" ref="S4:S13">IF(Q4&lt;&gt;0,R4/G4,"")</f>
        <v>1030.2962962962963</v>
      </c>
      <c r="T4" s="62">
        <f aca="true" t="shared" si="2" ref="T4:T13">IF(Q4&lt;&gt;0,Q4/R4,"")</f>
        <v>1203.2689265942915</v>
      </c>
      <c r="U4" s="63">
        <v>0</v>
      </c>
      <c r="V4" s="64">
        <f aca="true" t="shared" si="3" ref="V4:V13">IF(U4&lt;&gt;0,-(U4-Q4)/U4,"")</f>
      </c>
      <c r="W4" s="63">
        <v>34740195</v>
      </c>
      <c r="X4" s="63">
        <v>28823</v>
      </c>
      <c r="Y4" s="62">
        <f aca="true" t="shared" si="4" ref="Y4:Y13">W4/X4</f>
        <v>1205.2942094854805</v>
      </c>
    </row>
    <row r="5" spans="1:25" ht="30" customHeight="1">
      <c r="A5" s="40">
        <v>2</v>
      </c>
      <c r="B5" s="41"/>
      <c r="C5" s="55" t="s">
        <v>24</v>
      </c>
      <c r="D5" s="56">
        <v>40577</v>
      </c>
      <c r="E5" s="57" t="s">
        <v>25</v>
      </c>
      <c r="F5" s="58" t="s">
        <v>26</v>
      </c>
      <c r="G5" s="58" t="s">
        <v>27</v>
      </c>
      <c r="H5" s="58">
        <v>2</v>
      </c>
      <c r="I5" s="72">
        <v>1116790</v>
      </c>
      <c r="J5" s="65">
        <v>810</v>
      </c>
      <c r="K5" s="65">
        <v>2855490</v>
      </c>
      <c r="L5" s="65">
        <v>2102</v>
      </c>
      <c r="M5" s="65">
        <v>9539135</v>
      </c>
      <c r="N5" s="65">
        <v>6872</v>
      </c>
      <c r="O5" s="65">
        <v>6693900</v>
      </c>
      <c r="P5" s="65">
        <v>4835</v>
      </c>
      <c r="Q5" s="61">
        <f t="shared" si="0"/>
        <v>20205315</v>
      </c>
      <c r="R5" s="61">
        <f t="shared" si="0"/>
        <v>14619</v>
      </c>
      <c r="S5" s="62" t="e">
        <f t="shared" si="1"/>
        <v>#VALUE!</v>
      </c>
      <c r="T5" s="62">
        <f t="shared" si="2"/>
        <v>1382.127026472399</v>
      </c>
      <c r="U5" s="63">
        <v>30676405</v>
      </c>
      <c r="V5" s="64">
        <f t="shared" si="3"/>
        <v>-0.3413401928941804</v>
      </c>
      <c r="W5" s="66">
        <v>55720220</v>
      </c>
      <c r="X5" s="66">
        <v>40211</v>
      </c>
      <c r="Y5" s="62">
        <f t="shared" si="4"/>
        <v>1385.6959538434758</v>
      </c>
    </row>
    <row r="6" spans="1:25" ht="30" customHeight="1">
      <c r="A6" s="40">
        <v>3</v>
      </c>
      <c r="B6" s="41"/>
      <c r="C6" s="67" t="s">
        <v>28</v>
      </c>
      <c r="D6" s="56">
        <v>40219</v>
      </c>
      <c r="E6" s="57" t="s">
        <v>29</v>
      </c>
      <c r="F6" s="58" t="s">
        <v>30</v>
      </c>
      <c r="G6" s="58" t="s">
        <v>27</v>
      </c>
      <c r="H6" s="58">
        <v>1</v>
      </c>
      <c r="I6" s="73">
        <v>719340</v>
      </c>
      <c r="J6" s="59">
        <v>523</v>
      </c>
      <c r="K6" s="59">
        <v>2052330</v>
      </c>
      <c r="L6" s="59">
        <v>1503</v>
      </c>
      <c r="M6" s="59">
        <v>8298540</v>
      </c>
      <c r="N6" s="59">
        <v>6060</v>
      </c>
      <c r="O6" s="59">
        <v>8267995</v>
      </c>
      <c r="P6" s="59">
        <v>6018</v>
      </c>
      <c r="Q6" s="61">
        <f t="shared" si="0"/>
        <v>19338205</v>
      </c>
      <c r="R6" s="61">
        <f t="shared" si="0"/>
        <v>14104</v>
      </c>
      <c r="S6" s="62" t="e">
        <f t="shared" si="1"/>
        <v>#VALUE!</v>
      </c>
      <c r="T6" s="62">
        <f t="shared" si="2"/>
        <v>1371.114931934203</v>
      </c>
      <c r="U6" s="63">
        <v>0</v>
      </c>
      <c r="V6" s="64">
        <f t="shared" si="3"/>
      </c>
      <c r="W6" s="63">
        <v>19338205</v>
      </c>
      <c r="X6" s="63">
        <v>14104</v>
      </c>
      <c r="Y6" s="62">
        <f t="shared" si="4"/>
        <v>1371.114931934203</v>
      </c>
    </row>
    <row r="7" spans="1:25" ht="30" customHeight="1">
      <c r="A7" s="40">
        <v>4</v>
      </c>
      <c r="B7" s="41"/>
      <c r="C7" s="55" t="s">
        <v>31</v>
      </c>
      <c r="D7" s="56">
        <v>40577</v>
      </c>
      <c r="E7" s="57" t="s">
        <v>32</v>
      </c>
      <c r="F7" s="58">
        <v>8</v>
      </c>
      <c r="G7" s="58" t="s">
        <v>27</v>
      </c>
      <c r="H7" s="58">
        <v>2</v>
      </c>
      <c r="I7" s="74">
        <v>1897420</v>
      </c>
      <c r="J7" s="68">
        <v>1584</v>
      </c>
      <c r="K7" s="68">
        <v>3366500</v>
      </c>
      <c r="L7" s="68">
        <v>2700</v>
      </c>
      <c r="M7" s="68">
        <v>6331145</v>
      </c>
      <c r="N7" s="68">
        <v>5004</v>
      </c>
      <c r="O7" s="68">
        <v>5112670</v>
      </c>
      <c r="P7" s="68">
        <v>4106</v>
      </c>
      <c r="Q7" s="61">
        <f t="shared" si="0"/>
        <v>16707735</v>
      </c>
      <c r="R7" s="61">
        <f t="shared" si="0"/>
        <v>13394</v>
      </c>
      <c r="S7" s="62" t="e">
        <f t="shared" si="1"/>
        <v>#VALUE!</v>
      </c>
      <c r="T7" s="62">
        <f t="shared" si="2"/>
        <v>1247.4044348215618</v>
      </c>
      <c r="U7" s="63">
        <v>18173600</v>
      </c>
      <c r="V7" s="64">
        <f t="shared" si="3"/>
        <v>-0.08065903288286305</v>
      </c>
      <c r="W7" s="69">
        <v>43166245</v>
      </c>
      <c r="X7" s="69">
        <v>35970</v>
      </c>
      <c r="Y7" s="62">
        <f t="shared" si="4"/>
        <v>1200.062413122046</v>
      </c>
    </row>
    <row r="8" spans="1:25" ht="30" customHeight="1">
      <c r="A8" s="40">
        <v>5</v>
      </c>
      <c r="B8" s="41"/>
      <c r="C8" s="70" t="s">
        <v>33</v>
      </c>
      <c r="D8" s="56">
        <v>40570</v>
      </c>
      <c r="E8" s="57" t="s">
        <v>22</v>
      </c>
      <c r="F8" s="58">
        <v>28</v>
      </c>
      <c r="G8" s="58">
        <v>28</v>
      </c>
      <c r="H8" s="58">
        <v>3</v>
      </c>
      <c r="I8" s="71">
        <v>979640</v>
      </c>
      <c r="J8" s="59">
        <v>851</v>
      </c>
      <c r="K8" s="60">
        <v>2230750</v>
      </c>
      <c r="L8" s="59">
        <v>1912</v>
      </c>
      <c r="M8" s="59">
        <v>4987980</v>
      </c>
      <c r="N8" s="59">
        <v>4201</v>
      </c>
      <c r="O8" s="59">
        <v>3215740</v>
      </c>
      <c r="P8" s="59">
        <v>2695</v>
      </c>
      <c r="Q8" s="61">
        <f t="shared" si="0"/>
        <v>11414110</v>
      </c>
      <c r="R8" s="61">
        <f t="shared" si="0"/>
        <v>9659</v>
      </c>
      <c r="S8" s="62">
        <f t="shared" si="1"/>
        <v>344.9642857142857</v>
      </c>
      <c r="T8" s="62">
        <f t="shared" si="2"/>
        <v>1181.7072160679159</v>
      </c>
      <c r="U8" s="63">
        <v>17837975</v>
      </c>
      <c r="V8" s="64">
        <f t="shared" si="3"/>
        <v>-0.3601229960239321</v>
      </c>
      <c r="W8" s="63">
        <v>68134995</v>
      </c>
      <c r="X8" s="63">
        <v>58796</v>
      </c>
      <c r="Y8" s="62">
        <f t="shared" si="4"/>
        <v>1158.83725083339</v>
      </c>
    </row>
    <row r="9" spans="1:25" ht="30" customHeight="1">
      <c r="A9" s="40">
        <v>6</v>
      </c>
      <c r="B9" s="41"/>
      <c r="C9" s="70" t="s">
        <v>34</v>
      </c>
      <c r="D9" s="56">
        <v>40563</v>
      </c>
      <c r="E9" s="57" t="s">
        <v>35</v>
      </c>
      <c r="F9" s="58">
        <v>20</v>
      </c>
      <c r="G9" s="58" t="s">
        <v>27</v>
      </c>
      <c r="H9" s="58">
        <v>4</v>
      </c>
      <c r="I9" s="59">
        <v>730415</v>
      </c>
      <c r="J9" s="75">
        <v>600</v>
      </c>
      <c r="K9" s="59">
        <v>1607890</v>
      </c>
      <c r="L9" s="75">
        <v>1281</v>
      </c>
      <c r="M9" s="59">
        <v>3255640</v>
      </c>
      <c r="N9" s="75">
        <v>2571</v>
      </c>
      <c r="O9" s="59">
        <v>1993620</v>
      </c>
      <c r="P9" s="75">
        <v>1571</v>
      </c>
      <c r="Q9" s="61">
        <f t="shared" si="0"/>
        <v>7587565</v>
      </c>
      <c r="R9" s="61">
        <f t="shared" si="0"/>
        <v>6023</v>
      </c>
      <c r="S9" s="62" t="e">
        <f t="shared" si="1"/>
        <v>#VALUE!</v>
      </c>
      <c r="T9" s="62">
        <f t="shared" si="2"/>
        <v>1259.765067242238</v>
      </c>
      <c r="U9" s="63">
        <v>9063295</v>
      </c>
      <c r="V9" s="64">
        <f t="shared" si="3"/>
        <v>-0.1628248887407946</v>
      </c>
      <c r="W9" s="63">
        <v>65705925</v>
      </c>
      <c r="X9" s="63">
        <v>53973</v>
      </c>
      <c r="Y9" s="62">
        <f t="shared" si="4"/>
        <v>1217.3850814296036</v>
      </c>
    </row>
    <row r="10" spans="1:25" ht="30" customHeight="1">
      <c r="A10" s="40">
        <v>7</v>
      </c>
      <c r="B10" s="41"/>
      <c r="C10" s="55" t="s">
        <v>36</v>
      </c>
      <c r="D10" s="56">
        <v>40219</v>
      </c>
      <c r="E10" s="57" t="s">
        <v>29</v>
      </c>
      <c r="F10" s="58">
        <v>8</v>
      </c>
      <c r="G10" s="58" t="s">
        <v>27</v>
      </c>
      <c r="H10" s="58">
        <v>1</v>
      </c>
      <c r="I10" s="73">
        <v>780030</v>
      </c>
      <c r="J10" s="59">
        <v>609</v>
      </c>
      <c r="K10" s="59">
        <v>1194765</v>
      </c>
      <c r="L10" s="59">
        <v>932</v>
      </c>
      <c r="M10" s="59">
        <v>2070945</v>
      </c>
      <c r="N10" s="59">
        <v>1595</v>
      </c>
      <c r="O10" s="59">
        <v>1754245</v>
      </c>
      <c r="P10" s="59">
        <v>1357</v>
      </c>
      <c r="Q10" s="61">
        <f t="shared" si="0"/>
        <v>5799985</v>
      </c>
      <c r="R10" s="61">
        <f t="shared" si="0"/>
        <v>4493</v>
      </c>
      <c r="S10" s="62" t="e">
        <f t="shared" si="1"/>
        <v>#VALUE!</v>
      </c>
      <c r="T10" s="62">
        <f t="shared" si="2"/>
        <v>1290.8936122857779</v>
      </c>
      <c r="U10" s="63">
        <v>0</v>
      </c>
      <c r="V10" s="64">
        <f t="shared" si="3"/>
      </c>
      <c r="W10" s="63">
        <v>5799985</v>
      </c>
      <c r="X10" s="63">
        <v>4493</v>
      </c>
      <c r="Y10" s="62">
        <f t="shared" si="4"/>
        <v>1290.8936122857779</v>
      </c>
    </row>
    <row r="11" spans="1:25" ht="30" customHeight="1">
      <c r="A11" s="40">
        <v>8</v>
      </c>
      <c r="B11" s="41"/>
      <c r="C11" s="67" t="s">
        <v>37</v>
      </c>
      <c r="D11" s="56">
        <v>40514</v>
      </c>
      <c r="E11" s="57" t="s">
        <v>29</v>
      </c>
      <c r="F11" s="58">
        <v>47</v>
      </c>
      <c r="G11" s="58" t="s">
        <v>27</v>
      </c>
      <c r="H11" s="58">
        <v>11</v>
      </c>
      <c r="I11" s="73">
        <v>126770</v>
      </c>
      <c r="J11" s="59">
        <v>93</v>
      </c>
      <c r="K11" s="59">
        <v>392490</v>
      </c>
      <c r="L11" s="59">
        <v>345</v>
      </c>
      <c r="M11" s="59">
        <v>2139760</v>
      </c>
      <c r="N11" s="59">
        <v>1571</v>
      </c>
      <c r="O11" s="59">
        <v>1998790</v>
      </c>
      <c r="P11" s="59">
        <v>1490</v>
      </c>
      <c r="Q11" s="61">
        <f t="shared" si="0"/>
        <v>4657810</v>
      </c>
      <c r="R11" s="61">
        <f t="shared" si="0"/>
        <v>3499</v>
      </c>
      <c r="S11" s="62" t="e">
        <f t="shared" si="1"/>
        <v>#VALUE!</v>
      </c>
      <c r="T11" s="62">
        <f t="shared" si="2"/>
        <v>1331.1831951986283</v>
      </c>
      <c r="U11" s="63">
        <v>7872045</v>
      </c>
      <c r="V11" s="64">
        <f t="shared" si="3"/>
        <v>-0.4083100388780806</v>
      </c>
      <c r="W11" s="63">
        <v>328157024</v>
      </c>
      <c r="X11" s="63">
        <v>257824</v>
      </c>
      <c r="Y11" s="62">
        <f t="shared" si="4"/>
        <v>1272.7947126722106</v>
      </c>
    </row>
    <row r="12" spans="1:25" ht="30" customHeight="1">
      <c r="A12" s="40">
        <v>9</v>
      </c>
      <c r="B12" s="41"/>
      <c r="C12" s="55" t="s">
        <v>38</v>
      </c>
      <c r="D12" s="56">
        <v>40570</v>
      </c>
      <c r="E12" s="57" t="s">
        <v>39</v>
      </c>
      <c r="F12" s="58">
        <v>20</v>
      </c>
      <c r="G12" s="58" t="s">
        <v>27</v>
      </c>
      <c r="H12" s="58">
        <v>3</v>
      </c>
      <c r="I12" s="76">
        <v>416040</v>
      </c>
      <c r="J12" s="76">
        <v>334</v>
      </c>
      <c r="K12" s="76">
        <v>798440</v>
      </c>
      <c r="L12" s="76">
        <v>647</v>
      </c>
      <c r="M12" s="76">
        <v>1823015</v>
      </c>
      <c r="N12" s="76">
        <v>1476</v>
      </c>
      <c r="O12" s="76">
        <v>1362950</v>
      </c>
      <c r="P12" s="76">
        <v>1096</v>
      </c>
      <c r="Q12" s="61">
        <f t="shared" si="0"/>
        <v>4400445</v>
      </c>
      <c r="R12" s="61">
        <f t="shared" si="0"/>
        <v>3553</v>
      </c>
      <c r="S12" s="62" t="e">
        <f t="shared" si="1"/>
        <v>#VALUE!</v>
      </c>
      <c r="T12" s="62">
        <f t="shared" si="2"/>
        <v>1238.5153391500141</v>
      </c>
      <c r="U12" s="63">
        <v>7205050</v>
      </c>
      <c r="V12" s="64">
        <f t="shared" si="3"/>
        <v>-0.389255452772708</v>
      </c>
      <c r="W12" s="77">
        <v>27277275</v>
      </c>
      <c r="X12" s="77">
        <v>22521</v>
      </c>
      <c r="Y12" s="62">
        <f t="shared" si="4"/>
        <v>1211.1928866391368</v>
      </c>
    </row>
    <row r="13" spans="1:25" ht="30" customHeight="1">
      <c r="A13" s="40">
        <v>10</v>
      </c>
      <c r="B13" s="41"/>
      <c r="C13" s="67" t="s">
        <v>40</v>
      </c>
      <c r="D13" s="56">
        <v>40528</v>
      </c>
      <c r="E13" s="57" t="s">
        <v>41</v>
      </c>
      <c r="F13" s="58">
        <v>42</v>
      </c>
      <c r="G13" s="58" t="s">
        <v>27</v>
      </c>
      <c r="H13" s="58">
        <v>9</v>
      </c>
      <c r="I13" s="78"/>
      <c r="J13" s="78"/>
      <c r="K13" s="59"/>
      <c r="L13" s="59"/>
      <c r="M13" s="59"/>
      <c r="N13" s="59"/>
      <c r="O13" s="59"/>
      <c r="P13" s="59"/>
      <c r="Q13" s="61">
        <v>3357250</v>
      </c>
      <c r="R13" s="61">
        <v>2753</v>
      </c>
      <c r="S13" s="62" t="e">
        <f t="shared" si="1"/>
        <v>#VALUE!</v>
      </c>
      <c r="T13" s="62">
        <f t="shared" si="2"/>
        <v>1219.4878314565929</v>
      </c>
      <c r="U13" s="63">
        <v>5559545</v>
      </c>
      <c r="V13" s="64">
        <f t="shared" si="3"/>
        <v>-0.39612864002359904</v>
      </c>
      <c r="W13" s="48">
        <v>309218923</v>
      </c>
      <c r="X13" s="48">
        <v>281557</v>
      </c>
      <c r="Y13" s="50">
        <f t="shared" si="4"/>
        <v>1098.246262746087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83" t="s">
        <v>17</v>
      </c>
      <c r="C15" s="84"/>
      <c r="D15" s="84"/>
      <c r="E15" s="85"/>
      <c r="F15" s="23"/>
      <c r="G15" s="23">
        <f>SUM(G4:G14)</f>
        <v>55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126940955</v>
      </c>
      <c r="R15" s="27">
        <f>SUM(R4:R14)</f>
        <v>99915</v>
      </c>
      <c r="S15" s="28">
        <f>R15/G15</f>
        <v>1816.6363636363637</v>
      </c>
      <c r="T15" s="49">
        <f>Q15/R15</f>
        <v>1270.4894660461391</v>
      </c>
      <c r="U15" s="39">
        <v>112477230</v>
      </c>
      <c r="V15" s="38">
        <f>IF(U15&lt;&gt;0,-(U15-Q15)/U15,"")</f>
        <v>0.12859247156068832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0" t="s">
        <v>19</v>
      </c>
      <c r="V16" s="80"/>
      <c r="W16" s="80"/>
      <c r="X16" s="80"/>
      <c r="Y16" s="8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1"/>
      <c r="V17" s="81"/>
      <c r="W17" s="81"/>
      <c r="X17" s="81"/>
      <c r="Y17" s="8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1"/>
      <c r="V18" s="81"/>
      <c r="W18" s="81"/>
      <c r="X18" s="81"/>
      <c r="Y18" s="81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2011-02-16T10:21:53Z</dcterms:modified>
  <cp:category/>
  <cp:version/>
  <cp:contentType/>
  <cp:contentStatus/>
</cp:coreProperties>
</file>