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9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<sst xmlns="http://schemas.openxmlformats.org/spreadsheetml/2006/main" count="66" uniqueCount="42">
  <si>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</si>
  <si>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</si>
  <si>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</si>
  <si>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</si>
  <si>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</si>
  <si>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</si>
  <si>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</si>
  <si>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</si>
  <si>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</si>
  <si>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</si>
  <si>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</si>
  <si>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</si>
  <si>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</si>
  <si>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</si>
  <si>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</si>
  <si>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</si>
  <si>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</si>
  <si>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</si>
  <si>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</si>
  <si>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</si>
  <si>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</si>
  <si>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Fast &amp; Furious 5</t>
  </si>
  <si>
    <t>UIP</t>
  </si>
  <si>
    <t>30+1</t>
  </si>
  <si>
    <t>Rio</t>
  </si>
  <si>
    <t>InterCom</t>
  </si>
  <si>
    <t>25+26+10</t>
  </si>
  <si>
    <t>n/a</t>
  </si>
  <si>
    <t>Thor</t>
  </si>
  <si>
    <t>15+31+1+2</t>
  </si>
  <si>
    <t>Yogi Bear</t>
  </si>
  <si>
    <t>23+24+2</t>
  </si>
  <si>
    <t>Red Riding Hood</t>
  </si>
  <si>
    <t>Source Code</t>
  </si>
  <si>
    <t>Provideo</t>
  </si>
  <si>
    <t>Unknown</t>
  </si>
  <si>
    <t>Limitless</t>
  </si>
  <si>
    <t>ProVideo</t>
  </si>
  <si>
    <t>Just Go With It</t>
  </si>
  <si>
    <t>28+2</t>
  </si>
  <si>
    <t>Chloe</t>
  </si>
  <si>
    <t>Corner/SPI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</si>
</sst>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171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34" fillId="0" borderId="0">
      <alignment/>
      <protection/>
    </xf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8" fontId="14" fillId="25" borderId="26" xfId="39" applyNumberFormat="1" applyFont="1" applyFill="1" applyBorder="1" applyAlignment="1">
      <alignment/>
    </xf>
    <xf numFmtId="198" fontId="15" fillId="25" borderId="26" xfId="39" applyNumberFormat="1" applyFont="1" applyFill="1" applyBorder="1" applyAlignment="1">
      <alignment/>
    </xf>
    <xf numFmtId="0" fontId="14" fillId="25" borderId="26" xfId="0" applyFont="1" applyFill="1" applyBorder="1" applyAlignment="1">
      <alignment vertical="center"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5" applyNumberFormat="1" applyFont="1" applyFill="1" applyBorder="1">
      <alignment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1164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67802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5-8 MAY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Q21" sqref="Q2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8.00390625" style="0" customWidth="1"/>
    <col min="4" max="4" width="16.28125" style="0" customWidth="1"/>
    <col min="5" max="5" width="12.8515625" style="0" customWidth="1"/>
    <col min="6" max="6" width="13.00390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28125" style="0" customWidth="1"/>
    <col min="15" max="15" width="12.28125" style="0" customWidth="1"/>
    <col min="16" max="16" width="8.8515625" style="0" customWidth="1"/>
    <col min="17" max="17" width="13.14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9" t="s">
        <v>0</v>
      </c>
      <c r="D2" s="81" t="s">
        <v>1</v>
      </c>
      <c r="E2" s="81" t="s">
        <v>2</v>
      </c>
      <c r="F2" s="70" t="s">
        <v>3</v>
      </c>
      <c r="G2" s="70" t="s">
        <v>4</v>
      </c>
      <c r="H2" s="70" t="s">
        <v>5</v>
      </c>
      <c r="I2" s="72" t="s">
        <v>18</v>
      </c>
      <c r="J2" s="72"/>
      <c r="K2" s="72" t="s">
        <v>6</v>
      </c>
      <c r="L2" s="72"/>
      <c r="M2" s="72" t="s">
        <v>7</v>
      </c>
      <c r="N2" s="72"/>
      <c r="O2" s="72" t="s">
        <v>8</v>
      </c>
      <c r="P2" s="72"/>
      <c r="Q2" s="72" t="s">
        <v>9</v>
      </c>
      <c r="R2" s="72"/>
      <c r="S2" s="72"/>
      <c r="T2" s="72"/>
      <c r="U2" s="72" t="s">
        <v>10</v>
      </c>
      <c r="V2" s="72"/>
      <c r="W2" s="72" t="s">
        <v>11</v>
      </c>
      <c r="X2" s="72"/>
      <c r="Y2" s="75"/>
    </row>
    <row r="3" spans="1:25" ht="30" customHeight="1">
      <c r="A3" s="13"/>
      <c r="B3" s="14"/>
      <c r="C3" s="80"/>
      <c r="D3" s="82"/>
      <c r="E3" s="83"/>
      <c r="F3" s="71"/>
      <c r="G3" s="71"/>
      <c r="H3" s="71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40668</v>
      </c>
      <c r="E4" s="57" t="s">
        <v>22</v>
      </c>
      <c r="F4" s="58" t="s">
        <v>23</v>
      </c>
      <c r="G4" s="58">
        <v>30</v>
      </c>
      <c r="H4" s="58">
        <v>1</v>
      </c>
      <c r="I4" s="59">
        <v>9586585</v>
      </c>
      <c r="J4" s="59">
        <v>8341</v>
      </c>
      <c r="K4" s="59">
        <v>12880580</v>
      </c>
      <c r="L4" s="59">
        <v>11275</v>
      </c>
      <c r="M4" s="59">
        <v>22244525</v>
      </c>
      <c r="N4" s="59">
        <v>18945</v>
      </c>
      <c r="O4" s="59">
        <v>16472420</v>
      </c>
      <c r="P4" s="59">
        <v>13837</v>
      </c>
      <c r="Q4" s="60">
        <f aca="true" t="shared" si="0" ref="Q4:R13">+I4+K4+M4+O4</f>
        <v>61184110</v>
      </c>
      <c r="R4" s="60">
        <f t="shared" si="0"/>
        <v>52398</v>
      </c>
      <c r="S4" s="61">
        <f aca="true" t="shared" si="1" ref="S4:S13">IF(Q4&lt;&gt;0,R4/G4,"")</f>
        <v>1746.6</v>
      </c>
      <c r="T4" s="61">
        <f aca="true" t="shared" si="2" ref="T4:T13">IF(Q4&lt;&gt;0,Q4/R4,"")</f>
        <v>1167.6802549715637</v>
      </c>
      <c r="U4" s="62">
        <v>0</v>
      </c>
      <c r="V4" s="63">
        <f aca="true" t="shared" si="3" ref="V4:V13">IF(U4&lt;&gt;0,-(U4-Q4)/U4,"")</f>
      </c>
      <c r="W4" s="48">
        <v>61184110</v>
      </c>
      <c r="X4" s="48">
        <v>52398</v>
      </c>
      <c r="Y4" s="50">
        <f aca="true" t="shared" si="4" ref="Y4:Y13">W4/X4</f>
        <v>1167.6802549715637</v>
      </c>
    </row>
    <row r="5" spans="1:25" ht="30" customHeight="1">
      <c r="A5" s="40">
        <v>2</v>
      </c>
      <c r="B5" s="41"/>
      <c r="C5" s="64" t="s">
        <v>24</v>
      </c>
      <c r="D5" s="56">
        <v>40654</v>
      </c>
      <c r="E5" s="57" t="s">
        <v>25</v>
      </c>
      <c r="F5" s="58" t="s">
        <v>26</v>
      </c>
      <c r="G5" s="58" t="s">
        <v>27</v>
      </c>
      <c r="H5" s="58">
        <v>3</v>
      </c>
      <c r="I5" s="65">
        <v>1836460</v>
      </c>
      <c r="J5" s="65">
        <v>1438</v>
      </c>
      <c r="K5" s="65">
        <v>3752840</v>
      </c>
      <c r="L5" s="65">
        <v>2845</v>
      </c>
      <c r="M5" s="65">
        <v>11257150</v>
      </c>
      <c r="N5" s="65">
        <v>8343</v>
      </c>
      <c r="O5" s="65">
        <v>16553505</v>
      </c>
      <c r="P5" s="65">
        <v>12241</v>
      </c>
      <c r="Q5" s="60">
        <f t="shared" si="0"/>
        <v>33399955</v>
      </c>
      <c r="R5" s="60">
        <f t="shared" si="0"/>
        <v>24867</v>
      </c>
      <c r="S5" s="61" t="e">
        <f t="shared" si="1"/>
        <v>#VALUE!</v>
      </c>
      <c r="T5" s="61">
        <f t="shared" si="2"/>
        <v>1343.1437246149515</v>
      </c>
      <c r="U5" s="62">
        <v>41269030</v>
      </c>
      <c r="V5" s="63">
        <f t="shared" si="3"/>
        <v>-0.19067748866401754</v>
      </c>
      <c r="W5" s="66">
        <v>176173485</v>
      </c>
      <c r="X5" s="66">
        <v>129951</v>
      </c>
      <c r="Y5" s="50">
        <f t="shared" si="4"/>
        <v>1355.6916453124638</v>
      </c>
    </row>
    <row r="6" spans="1:25" ht="30" customHeight="1">
      <c r="A6" s="40">
        <v>3</v>
      </c>
      <c r="B6" s="41"/>
      <c r="C6" s="55" t="s">
        <v>28</v>
      </c>
      <c r="D6" s="56">
        <v>40661</v>
      </c>
      <c r="E6" s="57" t="s">
        <v>22</v>
      </c>
      <c r="F6" s="58" t="s">
        <v>29</v>
      </c>
      <c r="G6" s="58">
        <v>48</v>
      </c>
      <c r="H6" s="58">
        <v>2</v>
      </c>
      <c r="I6" s="59">
        <v>3473850</v>
      </c>
      <c r="J6" s="59">
        <v>2391</v>
      </c>
      <c r="K6" s="59">
        <v>5803490</v>
      </c>
      <c r="L6" s="59">
        <v>4006</v>
      </c>
      <c r="M6" s="59">
        <v>10907380</v>
      </c>
      <c r="N6" s="59">
        <v>7480</v>
      </c>
      <c r="O6" s="59">
        <v>8078400</v>
      </c>
      <c r="P6" s="59">
        <v>5471</v>
      </c>
      <c r="Q6" s="60">
        <f t="shared" si="0"/>
        <v>28263120</v>
      </c>
      <c r="R6" s="60">
        <f t="shared" si="0"/>
        <v>19348</v>
      </c>
      <c r="S6" s="61">
        <f t="shared" si="1"/>
        <v>403.0833333333333</v>
      </c>
      <c r="T6" s="61">
        <f t="shared" si="2"/>
        <v>1460.777341327269</v>
      </c>
      <c r="U6" s="62">
        <v>46860883</v>
      </c>
      <c r="V6" s="63">
        <f t="shared" si="3"/>
        <v>-0.39687180030303737</v>
      </c>
      <c r="W6" s="48">
        <v>93486708</v>
      </c>
      <c r="X6" s="48">
        <v>64904</v>
      </c>
      <c r="Y6" s="50">
        <f t="shared" si="4"/>
        <v>1440.3843830888698</v>
      </c>
    </row>
    <row r="7" spans="1:25" ht="30" customHeight="1">
      <c r="A7" s="40">
        <v>4</v>
      </c>
      <c r="B7" s="41"/>
      <c r="C7" s="67" t="s">
        <v>30</v>
      </c>
      <c r="D7" s="56">
        <v>40640</v>
      </c>
      <c r="E7" s="57" t="s">
        <v>25</v>
      </c>
      <c r="F7" s="58" t="s">
        <v>31</v>
      </c>
      <c r="G7" s="58" t="s">
        <v>27</v>
      </c>
      <c r="H7" s="58">
        <v>5</v>
      </c>
      <c r="I7" s="65">
        <v>225930</v>
      </c>
      <c r="J7" s="65">
        <v>181</v>
      </c>
      <c r="K7" s="65">
        <v>568290</v>
      </c>
      <c r="L7" s="65">
        <v>558</v>
      </c>
      <c r="M7" s="65">
        <v>1804880</v>
      </c>
      <c r="N7" s="65">
        <v>1350</v>
      </c>
      <c r="O7" s="65">
        <v>3646410</v>
      </c>
      <c r="P7" s="65">
        <v>2760</v>
      </c>
      <c r="Q7" s="60">
        <f t="shared" si="0"/>
        <v>6245510</v>
      </c>
      <c r="R7" s="60">
        <f t="shared" si="0"/>
        <v>4849</v>
      </c>
      <c r="S7" s="61" t="e">
        <f t="shared" si="1"/>
        <v>#VALUE!</v>
      </c>
      <c r="T7" s="61">
        <f t="shared" si="2"/>
        <v>1287.9995875438235</v>
      </c>
      <c r="U7" s="62">
        <v>8029770</v>
      </c>
      <c r="V7" s="63">
        <f t="shared" si="3"/>
        <v>-0.22220561734644953</v>
      </c>
      <c r="W7" s="66">
        <v>143531452</v>
      </c>
      <c r="X7" s="66">
        <v>107832</v>
      </c>
      <c r="Y7" s="50">
        <f t="shared" si="4"/>
        <v>1331.0654722160398</v>
      </c>
    </row>
    <row r="8" spans="1:25" ht="30" customHeight="1">
      <c r="A8" s="40">
        <v>5</v>
      </c>
      <c r="B8" s="41"/>
      <c r="C8" s="64" t="s">
        <v>32</v>
      </c>
      <c r="D8" s="56">
        <v>40661</v>
      </c>
      <c r="E8" s="57" t="s">
        <v>25</v>
      </c>
      <c r="F8" s="58">
        <v>21</v>
      </c>
      <c r="G8" s="58" t="s">
        <v>27</v>
      </c>
      <c r="H8" s="58">
        <v>2</v>
      </c>
      <c r="I8" s="65">
        <v>778410</v>
      </c>
      <c r="J8" s="65">
        <v>696</v>
      </c>
      <c r="K8" s="65">
        <v>1352980</v>
      </c>
      <c r="L8" s="65">
        <v>1217</v>
      </c>
      <c r="M8" s="65">
        <v>2212020</v>
      </c>
      <c r="N8" s="65">
        <v>1946</v>
      </c>
      <c r="O8" s="65">
        <v>1666670</v>
      </c>
      <c r="P8" s="65">
        <v>1408</v>
      </c>
      <c r="Q8" s="60">
        <f t="shared" si="0"/>
        <v>6010080</v>
      </c>
      <c r="R8" s="60">
        <f t="shared" si="0"/>
        <v>5267</v>
      </c>
      <c r="S8" s="61" t="e">
        <f t="shared" si="1"/>
        <v>#VALUE!</v>
      </c>
      <c r="T8" s="61">
        <f t="shared" si="2"/>
        <v>1141.0822099867098</v>
      </c>
      <c r="U8" s="62">
        <v>8052635</v>
      </c>
      <c r="V8" s="63">
        <f t="shared" si="3"/>
        <v>-0.25365051315501075</v>
      </c>
      <c r="W8" s="66">
        <v>17568180</v>
      </c>
      <c r="X8" s="66">
        <v>15659</v>
      </c>
      <c r="Y8" s="50">
        <f t="shared" si="4"/>
        <v>1121.9222172552525</v>
      </c>
    </row>
    <row r="9" spans="1:25" ht="30" customHeight="1">
      <c r="A9" s="40">
        <v>6</v>
      </c>
      <c r="B9" s="41"/>
      <c r="C9" s="67" t="s">
        <v>33</v>
      </c>
      <c r="D9" s="56">
        <v>40654</v>
      </c>
      <c r="E9" s="57" t="s">
        <v>34</v>
      </c>
      <c r="F9" s="58">
        <v>22</v>
      </c>
      <c r="G9" s="58" t="s">
        <v>27</v>
      </c>
      <c r="H9" s="58">
        <v>3</v>
      </c>
      <c r="I9" s="68">
        <v>613930</v>
      </c>
      <c r="J9" s="68">
        <v>501</v>
      </c>
      <c r="K9" s="68">
        <v>1184935</v>
      </c>
      <c r="L9" s="68">
        <v>972</v>
      </c>
      <c r="M9" s="68">
        <v>1914990</v>
      </c>
      <c r="N9" s="68">
        <v>1554</v>
      </c>
      <c r="O9" s="68">
        <v>1530420</v>
      </c>
      <c r="P9" s="68">
        <v>1218</v>
      </c>
      <c r="Q9" s="60">
        <f t="shared" si="0"/>
        <v>5244275</v>
      </c>
      <c r="R9" s="60">
        <f t="shared" si="0"/>
        <v>4245</v>
      </c>
      <c r="S9" s="61" t="e">
        <f t="shared" si="1"/>
        <v>#VALUE!</v>
      </c>
      <c r="T9" s="61">
        <f t="shared" si="2"/>
        <v>1235.4004711425207</v>
      </c>
      <c r="U9" s="62">
        <v>6581860</v>
      </c>
      <c r="V9" s="63">
        <f t="shared" si="3"/>
        <v>-0.20322294913595854</v>
      </c>
      <c r="W9" s="69">
        <v>32219115</v>
      </c>
      <c r="X9" s="69">
        <v>26745</v>
      </c>
      <c r="Y9" s="50">
        <f t="shared" si="4"/>
        <v>1204.6780706674144</v>
      </c>
    </row>
    <row r="10" spans="1:25" ht="30" customHeight="1">
      <c r="A10" s="40">
        <v>7</v>
      </c>
      <c r="B10" s="41"/>
      <c r="C10" s="64" t="s">
        <v>35</v>
      </c>
      <c r="D10" s="56">
        <v>40647</v>
      </c>
      <c r="E10" s="57" t="s">
        <v>25</v>
      </c>
      <c r="F10" s="58">
        <v>23</v>
      </c>
      <c r="G10" s="58" t="s">
        <v>27</v>
      </c>
      <c r="H10" s="58">
        <v>4</v>
      </c>
      <c r="I10" s="65">
        <v>537070</v>
      </c>
      <c r="J10" s="65">
        <v>429</v>
      </c>
      <c r="K10" s="65">
        <v>956650</v>
      </c>
      <c r="L10" s="65">
        <v>765</v>
      </c>
      <c r="M10" s="65">
        <v>1668370</v>
      </c>
      <c r="N10" s="65">
        <v>1330</v>
      </c>
      <c r="O10" s="65">
        <v>1652880</v>
      </c>
      <c r="P10" s="65">
        <v>1291</v>
      </c>
      <c r="Q10" s="60">
        <f t="shared" si="0"/>
        <v>4814970</v>
      </c>
      <c r="R10" s="60">
        <f t="shared" si="0"/>
        <v>3815</v>
      </c>
      <c r="S10" s="61" t="e">
        <f t="shared" si="1"/>
        <v>#VALUE!</v>
      </c>
      <c r="T10" s="61">
        <f t="shared" si="2"/>
        <v>1262.1153342070772</v>
      </c>
      <c r="U10" s="62">
        <v>6229150</v>
      </c>
      <c r="V10" s="63">
        <f t="shared" si="3"/>
        <v>-0.22702615926731576</v>
      </c>
      <c r="W10" s="66">
        <v>49174485</v>
      </c>
      <c r="X10" s="66">
        <v>40504</v>
      </c>
      <c r="Y10" s="61">
        <f t="shared" si="4"/>
        <v>1214.0649071696623</v>
      </c>
    </row>
    <row r="11" spans="1:25" ht="30" customHeight="1">
      <c r="A11" s="40">
        <v>8</v>
      </c>
      <c r="B11" s="41"/>
      <c r="C11" s="64" t="s">
        <v>36</v>
      </c>
      <c r="D11" s="56">
        <v>40640</v>
      </c>
      <c r="E11" s="57" t="s">
        <v>37</v>
      </c>
      <c r="F11" s="58">
        <v>20</v>
      </c>
      <c r="G11" s="58" t="s">
        <v>27</v>
      </c>
      <c r="H11" s="58">
        <v>5</v>
      </c>
      <c r="I11" s="68">
        <v>498040</v>
      </c>
      <c r="J11" s="68">
        <v>407</v>
      </c>
      <c r="K11" s="68">
        <v>936605</v>
      </c>
      <c r="L11" s="68">
        <v>756</v>
      </c>
      <c r="M11" s="68">
        <v>1302030</v>
      </c>
      <c r="N11" s="68">
        <v>1042</v>
      </c>
      <c r="O11" s="68">
        <v>1323270</v>
      </c>
      <c r="P11" s="68">
        <v>1032</v>
      </c>
      <c r="Q11" s="60">
        <f t="shared" si="0"/>
        <v>4059945</v>
      </c>
      <c r="R11" s="60">
        <f t="shared" si="0"/>
        <v>3237</v>
      </c>
      <c r="S11" s="61" t="e">
        <f t="shared" si="1"/>
        <v>#VALUE!</v>
      </c>
      <c r="T11" s="61">
        <f t="shared" si="2"/>
        <v>1254.2307692307693</v>
      </c>
      <c r="U11" s="62">
        <v>4781180</v>
      </c>
      <c r="V11" s="63">
        <f t="shared" si="3"/>
        <v>-0.15084874445220636</v>
      </c>
      <c r="W11" s="69">
        <v>55373415</v>
      </c>
      <c r="X11" s="69">
        <v>46508</v>
      </c>
      <c r="Y11" s="50">
        <f t="shared" si="4"/>
        <v>1190.621290960695</v>
      </c>
    </row>
    <row r="12" spans="1:25" ht="30" customHeight="1">
      <c r="A12" s="40">
        <v>9</v>
      </c>
      <c r="B12" s="41"/>
      <c r="C12" s="64" t="s">
        <v>38</v>
      </c>
      <c r="D12" s="56">
        <v>40247</v>
      </c>
      <c r="E12" s="57" t="s">
        <v>25</v>
      </c>
      <c r="F12" s="58" t="s">
        <v>39</v>
      </c>
      <c r="G12" s="58" t="s">
        <v>27</v>
      </c>
      <c r="H12" s="58">
        <v>9</v>
      </c>
      <c r="I12" s="65">
        <v>390830</v>
      </c>
      <c r="J12" s="65">
        <v>379</v>
      </c>
      <c r="K12" s="65">
        <v>685560</v>
      </c>
      <c r="L12" s="65">
        <v>586</v>
      </c>
      <c r="M12" s="65">
        <v>1402500</v>
      </c>
      <c r="N12" s="65">
        <v>1184</v>
      </c>
      <c r="O12" s="65">
        <v>1209040</v>
      </c>
      <c r="P12" s="65">
        <v>994</v>
      </c>
      <c r="Q12" s="60">
        <f t="shared" si="0"/>
        <v>3687930</v>
      </c>
      <c r="R12" s="60">
        <f t="shared" si="0"/>
        <v>3143</v>
      </c>
      <c r="S12" s="61" t="e">
        <f t="shared" si="1"/>
        <v>#VALUE!</v>
      </c>
      <c r="T12" s="61">
        <f t="shared" si="2"/>
        <v>1173.378937321031</v>
      </c>
      <c r="U12" s="62">
        <v>4239115</v>
      </c>
      <c r="V12" s="63">
        <f t="shared" si="3"/>
        <v>-0.13002360162439566</v>
      </c>
      <c r="W12" s="66">
        <v>185128292</v>
      </c>
      <c r="X12" s="66">
        <v>160427</v>
      </c>
      <c r="Y12" s="50">
        <f t="shared" si="4"/>
        <v>1153.9721617932144</v>
      </c>
    </row>
    <row r="13" spans="1:25" ht="30" customHeight="1">
      <c r="A13" s="40">
        <v>10</v>
      </c>
      <c r="B13" s="41"/>
      <c r="C13" s="67" t="s">
        <v>40</v>
      </c>
      <c r="D13" s="56">
        <v>40661</v>
      </c>
      <c r="E13" s="57" t="s">
        <v>41</v>
      </c>
      <c r="F13" s="58">
        <v>5</v>
      </c>
      <c r="G13" s="58" t="s">
        <v>27</v>
      </c>
      <c r="H13" s="58">
        <v>2</v>
      </c>
      <c r="I13" s="68">
        <v>300230</v>
      </c>
      <c r="J13" s="68">
        <v>251</v>
      </c>
      <c r="K13" s="59">
        <v>633390</v>
      </c>
      <c r="L13" s="59">
        <v>493</v>
      </c>
      <c r="M13" s="59">
        <v>816710</v>
      </c>
      <c r="N13" s="59">
        <v>645</v>
      </c>
      <c r="O13" s="59">
        <v>807290</v>
      </c>
      <c r="P13" s="59">
        <v>640</v>
      </c>
      <c r="Q13" s="60">
        <f t="shared" si="0"/>
        <v>2557620</v>
      </c>
      <c r="R13" s="60">
        <f t="shared" si="0"/>
        <v>2029</v>
      </c>
      <c r="S13" s="61" t="e">
        <f t="shared" si="1"/>
        <v>#VALUE!</v>
      </c>
      <c r="T13" s="61">
        <f t="shared" si="2"/>
        <v>1260.532281912272</v>
      </c>
      <c r="U13" s="62">
        <v>2968320</v>
      </c>
      <c r="V13" s="63">
        <f t="shared" si="3"/>
        <v>-0.13836109314359638</v>
      </c>
      <c r="W13" s="48">
        <v>6634900</v>
      </c>
      <c r="X13" s="48">
        <v>5475</v>
      </c>
      <c r="Y13" s="50">
        <f t="shared" si="4"/>
        <v>1211.853881278539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6" t="s">
        <v>17</v>
      </c>
      <c r="C15" s="77"/>
      <c r="D15" s="77"/>
      <c r="E15" s="78"/>
      <c r="F15" s="23"/>
      <c r="G15" s="23">
        <f>SUM(G4:G14)</f>
        <v>78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155467515</v>
      </c>
      <c r="R15" s="27">
        <f>SUM(R4:R14)</f>
        <v>123198</v>
      </c>
      <c r="S15" s="28">
        <f>R15/G15</f>
        <v>1579.4615384615386</v>
      </c>
      <c r="T15" s="49">
        <f>Q15/R15</f>
        <v>1261.932133638533</v>
      </c>
      <c r="U15" s="39">
        <v>131659853</v>
      </c>
      <c r="V15" s="38">
        <f>IF(U15&lt;&gt;0,-(U15-Q15)/U15,"")</f>
        <v>0.1808270437610165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3" t="s">
        <v>19</v>
      </c>
      <c r="V16" s="73"/>
      <c r="W16" s="73"/>
      <c r="X16" s="73"/>
      <c r="Y16" s="7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4"/>
      <c r="V17" s="74"/>
      <c r="W17" s="74"/>
      <c r="X17" s="74"/>
      <c r="Y17" s="7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4"/>
      <c r="V18" s="74"/>
      <c r="W18" s="74"/>
      <c r="X18" s="74"/>
      <c r="Y18" s="74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2011-05-10T13:09:25Z</dcterms:modified>
  <cp:category/>
  <cp:version/>
  <cp:contentType/>
  <cp:contentStatus/>
</cp:coreProperties>
</file>