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8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<sst xmlns="http://schemas.openxmlformats.org/spreadsheetml/2006/main" count="67" uniqueCount="43">
  <si>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</si>
  <si>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</si>
  <si>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</si>
  <si>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</si>
  <si>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</si>
  <si>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</si>
  <si>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</si>
  <si>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</si>
  <si>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</si>
  <si>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</si>
  <si>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</si>
  <si>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</si>
  <si>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</si>
  <si>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</si>
  <si>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</si>
  <si>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</si>
  <si>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</si>
  <si>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</si>
  <si>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</si>
  <si>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</si>
  <si>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</si>
  <si>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Twilight Saga: Breaking Dawn Part 1</t>
  </si>
  <si>
    <t>Provideo</t>
  </si>
  <si>
    <t>n/a</t>
  </si>
  <si>
    <t xml:space="preserve">Arthur Christmas </t>
  </si>
  <si>
    <t>InterCom</t>
  </si>
  <si>
    <t>17+26+1</t>
  </si>
  <si>
    <t>Immortals</t>
  </si>
  <si>
    <t>The Change Up</t>
  </si>
  <si>
    <t>UIP</t>
  </si>
  <si>
    <t>23+1</t>
  </si>
  <si>
    <t>Killer Elite</t>
  </si>
  <si>
    <t>Forum Hungary</t>
  </si>
  <si>
    <t>Tower Heist</t>
  </si>
  <si>
    <t>27+1</t>
  </si>
  <si>
    <t>In Time</t>
  </si>
  <si>
    <t>31+1</t>
  </si>
  <si>
    <t>Midnight in Paris</t>
  </si>
  <si>
    <t>Budapest Film</t>
  </si>
  <si>
    <t>The Adventures of Tintin: The Secret of the Unicorn</t>
  </si>
  <si>
    <t>23+23+1+1</t>
  </si>
  <si>
    <t>Dolphin Tale</t>
  </si>
  <si>
    <t>25+1+2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</si>
</sst>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42" applyNumberFormat="1" applyFont="1" applyBorder="1" applyAlignment="1">
      <alignment horizontal="right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6" xfId="55" applyNumberFormat="1" applyFont="1" applyFill="1" applyBorder="1">
      <alignment/>
      <protection/>
    </xf>
    <xf numFmtId="198" fontId="14" fillId="0" borderId="26" xfId="39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3" fontId="14" fillId="25" borderId="26" xfId="0" applyNumberFormat="1" applyFont="1" applyFill="1" applyBorder="1" applyAlignment="1">
      <alignment/>
    </xf>
    <xf numFmtId="0" fontId="14" fillId="25" borderId="26" xfId="0" applyFont="1" applyFill="1" applyBorder="1" applyAlignment="1">
      <alignment vertical="center"/>
    </xf>
    <xf numFmtId="3" fontId="14" fillId="0" borderId="26" xfId="40" applyNumberFormat="1" applyFont="1" applyBorder="1" applyAlignment="1">
      <alignment horizontal="right"/>
    </xf>
    <xf numFmtId="3" fontId="35" fillId="25" borderId="26" xfId="0" applyNumberFormat="1" applyFont="1" applyFill="1" applyBorder="1" applyAlignment="1">
      <alignment vertical="center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9928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24-27 NOVEMBER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52.00390625" style="0" customWidth="1"/>
    <col min="4" max="4" width="12.57421875" style="0" customWidth="1"/>
    <col min="5" max="5" width="16.71093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421875" style="0" customWidth="1"/>
    <col min="15" max="15" width="12.28125" style="0" customWidth="1"/>
    <col min="16" max="16" width="8.8515625" style="0" customWidth="1"/>
    <col min="17" max="17" width="13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4.42187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6" t="s">
        <v>0</v>
      </c>
      <c r="D2" s="78" t="s">
        <v>1</v>
      </c>
      <c r="E2" s="78" t="s">
        <v>2</v>
      </c>
      <c r="F2" s="82" t="s">
        <v>3</v>
      </c>
      <c r="G2" s="82" t="s">
        <v>4</v>
      </c>
      <c r="H2" s="82" t="s">
        <v>5</v>
      </c>
      <c r="I2" s="81" t="s">
        <v>18</v>
      </c>
      <c r="J2" s="81"/>
      <c r="K2" s="81" t="s">
        <v>6</v>
      </c>
      <c r="L2" s="81"/>
      <c r="M2" s="81" t="s">
        <v>7</v>
      </c>
      <c r="N2" s="81"/>
      <c r="O2" s="81" t="s">
        <v>8</v>
      </c>
      <c r="P2" s="81"/>
      <c r="Q2" s="81" t="s">
        <v>9</v>
      </c>
      <c r="R2" s="81"/>
      <c r="S2" s="81"/>
      <c r="T2" s="81"/>
      <c r="U2" s="81" t="s">
        <v>10</v>
      </c>
      <c r="V2" s="81"/>
      <c r="W2" s="81" t="s">
        <v>11</v>
      </c>
      <c r="X2" s="81"/>
      <c r="Y2" s="86"/>
    </row>
    <row r="3" spans="1:25" ht="30" customHeight="1">
      <c r="A3" s="13"/>
      <c r="B3" s="14"/>
      <c r="C3" s="77"/>
      <c r="D3" s="79"/>
      <c r="E3" s="80"/>
      <c r="F3" s="83"/>
      <c r="G3" s="83"/>
      <c r="H3" s="8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40864</v>
      </c>
      <c r="E4" s="58" t="s">
        <v>22</v>
      </c>
      <c r="F4" s="59">
        <v>55</v>
      </c>
      <c r="G4" s="59" t="s">
        <v>23</v>
      </c>
      <c r="H4" s="59">
        <v>2</v>
      </c>
      <c r="I4" s="60">
        <v>6325012</v>
      </c>
      <c r="J4" s="61">
        <v>5403</v>
      </c>
      <c r="K4" s="61">
        <v>13228065</v>
      </c>
      <c r="L4" s="61">
        <v>11489</v>
      </c>
      <c r="M4" s="61">
        <v>19442666</v>
      </c>
      <c r="N4" s="61">
        <v>16680</v>
      </c>
      <c r="O4" s="61">
        <v>10229010</v>
      </c>
      <c r="P4" s="61">
        <v>8518</v>
      </c>
      <c r="Q4" s="62">
        <f aca="true" t="shared" si="0" ref="Q4:R6">+I4+K4+M4+O4</f>
        <v>49224753</v>
      </c>
      <c r="R4" s="62">
        <f t="shared" si="0"/>
        <v>42090</v>
      </c>
      <c r="S4" s="63" t="e">
        <f aca="true" t="shared" si="1" ref="S4:S13">IF(Q4&lt;&gt;0,R4/G4,"")</f>
        <v>#VALUE!</v>
      </c>
      <c r="T4" s="63">
        <f aca="true" t="shared" si="2" ref="T4:T13">IF(Q4&lt;&gt;0,Q4/R4,"")</f>
        <v>1169.5118317890235</v>
      </c>
      <c r="U4" s="64">
        <v>136432550</v>
      </c>
      <c r="V4" s="65">
        <f aca="true" t="shared" si="3" ref="V4:V13">IF(U4&lt;&gt;0,-(U4-Q4)/U4,"")</f>
        <v>-0.6392008138820244</v>
      </c>
      <c r="W4" s="66">
        <v>215532873</v>
      </c>
      <c r="X4" s="66">
        <v>185234</v>
      </c>
      <c r="Y4" s="50">
        <f aca="true" t="shared" si="4" ref="Y4:Y13">W4/X4</f>
        <v>1163.570796937927</v>
      </c>
    </row>
    <row r="5" spans="1:25" ht="30" customHeight="1">
      <c r="A5" s="40">
        <v>2</v>
      </c>
      <c r="B5" s="41"/>
      <c r="C5" s="56" t="s">
        <v>24</v>
      </c>
      <c r="D5" s="57">
        <v>40871</v>
      </c>
      <c r="E5" s="58" t="s">
        <v>25</v>
      </c>
      <c r="F5" s="59" t="s">
        <v>26</v>
      </c>
      <c r="G5" s="59" t="s">
        <v>23</v>
      </c>
      <c r="H5" s="59">
        <v>1</v>
      </c>
      <c r="I5" s="67">
        <v>1077300</v>
      </c>
      <c r="J5" s="67">
        <v>833</v>
      </c>
      <c r="K5" s="67">
        <v>3240471</v>
      </c>
      <c r="L5" s="67">
        <v>2615</v>
      </c>
      <c r="M5" s="67">
        <v>12290604</v>
      </c>
      <c r="N5" s="67">
        <v>9554</v>
      </c>
      <c r="O5" s="67">
        <v>11266356</v>
      </c>
      <c r="P5" s="67">
        <v>8855</v>
      </c>
      <c r="Q5" s="62">
        <f t="shared" si="0"/>
        <v>27874731</v>
      </c>
      <c r="R5" s="62">
        <f t="shared" si="0"/>
        <v>21857</v>
      </c>
      <c r="S5" s="63" t="e">
        <f t="shared" si="1"/>
        <v>#VALUE!</v>
      </c>
      <c r="T5" s="63">
        <f t="shared" si="2"/>
        <v>1275.3228256393832</v>
      </c>
      <c r="U5" s="64">
        <v>0</v>
      </c>
      <c r="V5" s="65">
        <f t="shared" si="3"/>
      </c>
      <c r="W5" s="68">
        <v>27874731</v>
      </c>
      <c r="X5" s="68">
        <v>21857</v>
      </c>
      <c r="Y5" s="50">
        <f t="shared" si="4"/>
        <v>1275.3228256393832</v>
      </c>
    </row>
    <row r="6" spans="1:25" ht="30" customHeight="1">
      <c r="A6" s="40">
        <v>3</v>
      </c>
      <c r="B6" s="41"/>
      <c r="C6" s="56" t="s">
        <v>27</v>
      </c>
      <c r="D6" s="57">
        <v>40857</v>
      </c>
      <c r="E6" s="58" t="s">
        <v>22</v>
      </c>
      <c r="F6" s="59">
        <v>34</v>
      </c>
      <c r="G6" s="59" t="s">
        <v>23</v>
      </c>
      <c r="H6" s="59">
        <v>3</v>
      </c>
      <c r="I6" s="60">
        <v>1922956</v>
      </c>
      <c r="J6" s="61">
        <v>1329</v>
      </c>
      <c r="K6" s="61">
        <v>3403563</v>
      </c>
      <c r="L6" s="61">
        <v>2327</v>
      </c>
      <c r="M6" s="61">
        <v>7144132</v>
      </c>
      <c r="N6" s="61">
        <v>4853</v>
      </c>
      <c r="O6" s="61">
        <v>4215776</v>
      </c>
      <c r="P6" s="61">
        <v>2824</v>
      </c>
      <c r="Q6" s="62">
        <f t="shared" si="0"/>
        <v>16686427</v>
      </c>
      <c r="R6" s="62">
        <f t="shared" si="0"/>
        <v>11333</v>
      </c>
      <c r="S6" s="63" t="e">
        <f t="shared" si="1"/>
        <v>#VALUE!</v>
      </c>
      <c r="T6" s="63">
        <f t="shared" si="2"/>
        <v>1472.3750992676255</v>
      </c>
      <c r="U6" s="64">
        <v>27165582</v>
      </c>
      <c r="V6" s="65">
        <f t="shared" si="3"/>
        <v>-0.3857511685190474</v>
      </c>
      <c r="W6" s="66">
        <v>101861421</v>
      </c>
      <c r="X6" s="66">
        <v>68537</v>
      </c>
      <c r="Y6" s="50">
        <f t="shared" si="4"/>
        <v>1486.2252651852284</v>
      </c>
    </row>
    <row r="7" spans="1:25" ht="30" customHeight="1">
      <c r="A7" s="40">
        <v>4</v>
      </c>
      <c r="B7" s="41"/>
      <c r="C7" s="56" t="s">
        <v>28</v>
      </c>
      <c r="D7" s="57">
        <v>40871</v>
      </c>
      <c r="E7" s="58" t="s">
        <v>29</v>
      </c>
      <c r="F7" s="59" t="s">
        <v>30</v>
      </c>
      <c r="G7" s="59">
        <v>24</v>
      </c>
      <c r="H7" s="59">
        <v>1</v>
      </c>
      <c r="I7" s="69">
        <v>1705265</v>
      </c>
      <c r="J7" s="69">
        <v>1407</v>
      </c>
      <c r="K7" s="69">
        <v>3653530</v>
      </c>
      <c r="L7" s="69">
        <v>2970</v>
      </c>
      <c r="M7" s="69">
        <v>6575900</v>
      </c>
      <c r="N7" s="69">
        <v>5278</v>
      </c>
      <c r="O7" s="69">
        <v>4480180</v>
      </c>
      <c r="P7" s="69">
        <v>3556</v>
      </c>
      <c r="Q7" s="62">
        <f aca="true" t="shared" si="5" ref="Q7:R13">+I7+K7+M7+O7</f>
        <v>16414875</v>
      </c>
      <c r="R7" s="62">
        <f t="shared" si="5"/>
        <v>13211</v>
      </c>
      <c r="S7" s="63">
        <f t="shared" si="1"/>
        <v>550.4583333333334</v>
      </c>
      <c r="T7" s="63">
        <f t="shared" si="2"/>
        <v>1242.5157066081297</v>
      </c>
      <c r="U7" s="64">
        <v>0</v>
      </c>
      <c r="V7" s="65">
        <f t="shared" si="3"/>
      </c>
      <c r="W7" s="48">
        <v>16414875</v>
      </c>
      <c r="X7" s="48">
        <v>13211</v>
      </c>
      <c r="Y7" s="50">
        <f t="shared" si="4"/>
        <v>1242.5157066081297</v>
      </c>
    </row>
    <row r="8" spans="1:25" ht="30" customHeight="1">
      <c r="A8" s="40">
        <v>5</v>
      </c>
      <c r="B8" s="41"/>
      <c r="C8" s="56" t="s">
        <v>31</v>
      </c>
      <c r="D8" s="57">
        <v>40871</v>
      </c>
      <c r="E8" s="58" t="s">
        <v>32</v>
      </c>
      <c r="F8" s="59">
        <v>20</v>
      </c>
      <c r="G8" s="59" t="s">
        <v>23</v>
      </c>
      <c r="H8" s="59">
        <v>1</v>
      </c>
      <c r="I8" s="69">
        <v>1985960</v>
      </c>
      <c r="J8" s="69">
        <v>1524</v>
      </c>
      <c r="K8" s="69">
        <v>2804280</v>
      </c>
      <c r="L8" s="69">
        <v>2166</v>
      </c>
      <c r="M8" s="69">
        <v>4939184</v>
      </c>
      <c r="N8" s="69">
        <v>3752</v>
      </c>
      <c r="O8" s="69">
        <v>3382700</v>
      </c>
      <c r="P8" s="69">
        <v>2549</v>
      </c>
      <c r="Q8" s="62">
        <f t="shared" si="5"/>
        <v>13112124</v>
      </c>
      <c r="R8" s="62">
        <f t="shared" si="5"/>
        <v>9991</v>
      </c>
      <c r="S8" s="63" t="e">
        <f t="shared" si="1"/>
        <v>#VALUE!</v>
      </c>
      <c r="T8" s="63">
        <f t="shared" si="2"/>
        <v>1312.393554198779</v>
      </c>
      <c r="U8" s="64">
        <v>0</v>
      </c>
      <c r="V8" s="65">
        <f t="shared" si="3"/>
      </c>
      <c r="W8" s="48">
        <v>13112124</v>
      </c>
      <c r="X8" s="48">
        <v>9991</v>
      </c>
      <c r="Y8" s="50">
        <f t="shared" si="4"/>
        <v>1312.393554198779</v>
      </c>
    </row>
    <row r="9" spans="1:25" ht="30" customHeight="1">
      <c r="A9" s="40">
        <v>6</v>
      </c>
      <c r="B9" s="41"/>
      <c r="C9" s="56" t="s">
        <v>33</v>
      </c>
      <c r="D9" s="57">
        <v>40857</v>
      </c>
      <c r="E9" s="58" t="s">
        <v>29</v>
      </c>
      <c r="F9" s="59" t="s">
        <v>34</v>
      </c>
      <c r="G9" s="59">
        <v>14</v>
      </c>
      <c r="H9" s="59">
        <v>3</v>
      </c>
      <c r="I9" s="69">
        <v>1006230</v>
      </c>
      <c r="J9" s="69">
        <v>833</v>
      </c>
      <c r="K9" s="69">
        <v>2385280</v>
      </c>
      <c r="L9" s="69">
        <v>2002</v>
      </c>
      <c r="M9" s="69">
        <v>5012410</v>
      </c>
      <c r="N9" s="69">
        <v>4082</v>
      </c>
      <c r="O9" s="69">
        <v>2939860</v>
      </c>
      <c r="P9" s="69">
        <v>2365</v>
      </c>
      <c r="Q9" s="62">
        <f t="shared" si="5"/>
        <v>11343780</v>
      </c>
      <c r="R9" s="62">
        <f t="shared" si="5"/>
        <v>9282</v>
      </c>
      <c r="S9" s="63">
        <f t="shared" si="1"/>
        <v>663</v>
      </c>
      <c r="T9" s="63">
        <f t="shared" si="2"/>
        <v>1222.1266968325792</v>
      </c>
      <c r="U9" s="64">
        <v>21761945</v>
      </c>
      <c r="V9" s="65">
        <f t="shared" si="3"/>
        <v>-0.47873317389599135</v>
      </c>
      <c r="W9" s="48">
        <v>71488085</v>
      </c>
      <c r="X9" s="48">
        <v>58466</v>
      </c>
      <c r="Y9" s="50">
        <f t="shared" si="4"/>
        <v>1222.7291930352683</v>
      </c>
    </row>
    <row r="10" spans="1:25" ht="30" customHeight="1">
      <c r="A10" s="40">
        <v>7</v>
      </c>
      <c r="B10" s="41"/>
      <c r="C10" s="70" t="s">
        <v>35</v>
      </c>
      <c r="D10" s="57">
        <v>40843</v>
      </c>
      <c r="E10" s="58" t="s">
        <v>25</v>
      </c>
      <c r="F10" s="59" t="s">
        <v>36</v>
      </c>
      <c r="G10" s="59" t="s">
        <v>23</v>
      </c>
      <c r="H10" s="59">
        <v>5</v>
      </c>
      <c r="I10" s="67">
        <v>1070325</v>
      </c>
      <c r="J10" s="67">
        <v>900</v>
      </c>
      <c r="K10" s="67">
        <v>2246837</v>
      </c>
      <c r="L10" s="67">
        <v>1916</v>
      </c>
      <c r="M10" s="67">
        <v>4149447</v>
      </c>
      <c r="N10" s="67">
        <v>3356</v>
      </c>
      <c r="O10" s="67">
        <v>2368408</v>
      </c>
      <c r="P10" s="67">
        <v>1899</v>
      </c>
      <c r="Q10" s="62">
        <f t="shared" si="5"/>
        <v>9835017</v>
      </c>
      <c r="R10" s="62">
        <f t="shared" si="5"/>
        <v>8071</v>
      </c>
      <c r="S10" s="63" t="e">
        <f t="shared" si="1"/>
        <v>#VALUE!</v>
      </c>
      <c r="T10" s="63">
        <f t="shared" si="2"/>
        <v>1218.5623838433899</v>
      </c>
      <c r="U10" s="64">
        <v>15536050</v>
      </c>
      <c r="V10" s="65">
        <f t="shared" si="3"/>
        <v>-0.36695511407339704</v>
      </c>
      <c r="W10" s="68">
        <v>191325945</v>
      </c>
      <c r="X10" s="68">
        <v>159279</v>
      </c>
      <c r="Y10" s="50">
        <f t="shared" si="4"/>
        <v>1201.2000640385738</v>
      </c>
    </row>
    <row r="11" spans="1:25" ht="30" customHeight="1">
      <c r="A11" s="40">
        <v>8</v>
      </c>
      <c r="B11" s="41"/>
      <c r="C11" s="56" t="s">
        <v>37</v>
      </c>
      <c r="D11" s="57">
        <v>40857</v>
      </c>
      <c r="E11" s="58" t="s">
        <v>38</v>
      </c>
      <c r="F11" s="59">
        <v>22</v>
      </c>
      <c r="G11" s="59" t="s">
        <v>23</v>
      </c>
      <c r="H11" s="59">
        <v>3</v>
      </c>
      <c r="I11" s="71">
        <v>723986</v>
      </c>
      <c r="J11" s="71">
        <v>594</v>
      </c>
      <c r="K11" s="71">
        <v>1409785</v>
      </c>
      <c r="L11" s="71">
        <v>1096</v>
      </c>
      <c r="M11" s="71">
        <v>2273876</v>
      </c>
      <c r="N11" s="71">
        <v>1778</v>
      </c>
      <c r="O11" s="71">
        <v>1467642</v>
      </c>
      <c r="P11" s="71">
        <v>1185</v>
      </c>
      <c r="Q11" s="62">
        <f t="shared" si="5"/>
        <v>5875289</v>
      </c>
      <c r="R11" s="62">
        <f t="shared" si="5"/>
        <v>4653</v>
      </c>
      <c r="S11" s="63" t="e">
        <f t="shared" si="1"/>
        <v>#VALUE!</v>
      </c>
      <c r="T11" s="63">
        <f t="shared" si="2"/>
        <v>1262.6883730926284</v>
      </c>
      <c r="U11" s="64">
        <v>8972941</v>
      </c>
      <c r="V11" s="65">
        <f t="shared" si="3"/>
        <v>-0.34522148312353773</v>
      </c>
      <c r="W11" s="48">
        <v>31248934</v>
      </c>
      <c r="X11" s="48">
        <v>25542</v>
      </c>
      <c r="Y11" s="50">
        <f t="shared" si="4"/>
        <v>1223.4333255030929</v>
      </c>
    </row>
    <row r="12" spans="1:25" ht="30" customHeight="1">
      <c r="A12" s="40">
        <v>9</v>
      </c>
      <c r="B12" s="41"/>
      <c r="C12" s="70" t="s">
        <v>39</v>
      </c>
      <c r="D12" s="57">
        <v>40850</v>
      </c>
      <c r="E12" s="58" t="s">
        <v>25</v>
      </c>
      <c r="F12" s="59" t="s">
        <v>40</v>
      </c>
      <c r="G12" s="59" t="s">
        <v>23</v>
      </c>
      <c r="H12" s="59">
        <v>4</v>
      </c>
      <c r="I12" s="67">
        <v>216720</v>
      </c>
      <c r="J12" s="67">
        <v>163</v>
      </c>
      <c r="K12" s="67">
        <v>529775</v>
      </c>
      <c r="L12" s="67">
        <v>391</v>
      </c>
      <c r="M12" s="67">
        <v>1741014</v>
      </c>
      <c r="N12" s="67">
        <v>1316</v>
      </c>
      <c r="O12" s="67">
        <v>1512922</v>
      </c>
      <c r="P12" s="67">
        <v>1119</v>
      </c>
      <c r="Q12" s="62">
        <f t="shared" si="5"/>
        <v>4000431</v>
      </c>
      <c r="R12" s="62">
        <f t="shared" si="5"/>
        <v>2989</v>
      </c>
      <c r="S12" s="63" t="e">
        <f t="shared" si="1"/>
        <v>#VALUE!</v>
      </c>
      <c r="T12" s="63">
        <f t="shared" si="2"/>
        <v>1338.3844095015056</v>
      </c>
      <c r="U12" s="64">
        <v>9546924</v>
      </c>
      <c r="V12" s="65">
        <f t="shared" si="3"/>
        <v>-0.5809717349797694</v>
      </c>
      <c r="W12" s="68">
        <v>54765164</v>
      </c>
      <c r="X12" s="68">
        <v>41044</v>
      </c>
      <c r="Y12" s="50">
        <f t="shared" si="4"/>
        <v>1334.3037715622258</v>
      </c>
    </row>
    <row r="13" spans="1:25" ht="30" customHeight="1">
      <c r="A13" s="40">
        <v>10</v>
      </c>
      <c r="B13" s="41"/>
      <c r="C13" s="72" t="s">
        <v>41</v>
      </c>
      <c r="D13" s="57">
        <v>40836</v>
      </c>
      <c r="E13" s="58" t="s">
        <v>25</v>
      </c>
      <c r="F13" s="59" t="s">
        <v>42</v>
      </c>
      <c r="G13" s="59" t="s">
        <v>23</v>
      </c>
      <c r="H13" s="59">
        <v>6</v>
      </c>
      <c r="I13" s="67">
        <v>172645</v>
      </c>
      <c r="J13" s="67">
        <v>176</v>
      </c>
      <c r="K13" s="67">
        <v>291782</v>
      </c>
      <c r="L13" s="67">
        <v>211</v>
      </c>
      <c r="M13" s="67">
        <v>1162442</v>
      </c>
      <c r="N13" s="67">
        <v>833</v>
      </c>
      <c r="O13" s="67">
        <v>954074</v>
      </c>
      <c r="P13" s="67">
        <v>668</v>
      </c>
      <c r="Q13" s="62">
        <f t="shared" si="5"/>
        <v>2580943</v>
      </c>
      <c r="R13" s="62">
        <f t="shared" si="5"/>
        <v>1888</v>
      </c>
      <c r="S13" s="63" t="e">
        <f t="shared" si="1"/>
        <v>#VALUE!</v>
      </c>
      <c r="T13" s="63">
        <f t="shared" si="2"/>
        <v>1367.0248940677966</v>
      </c>
      <c r="U13" s="64">
        <v>5857362</v>
      </c>
      <c r="V13" s="65">
        <f t="shared" si="3"/>
        <v>-0.5593676812189514</v>
      </c>
      <c r="W13" s="68">
        <v>76740556</v>
      </c>
      <c r="X13" s="68">
        <v>55630</v>
      </c>
      <c r="Y13" s="50">
        <f t="shared" si="4"/>
        <v>1379.4815027862664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3" t="s">
        <v>17</v>
      </c>
      <c r="C15" s="74"/>
      <c r="D15" s="74"/>
      <c r="E15" s="75"/>
      <c r="F15" s="23"/>
      <c r="G15" s="23">
        <f>SUM(G4:G14)</f>
        <v>38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156948370</v>
      </c>
      <c r="R15" s="27">
        <f>SUM(R4:R14)</f>
        <v>125365</v>
      </c>
      <c r="S15" s="28">
        <f>R15/G15</f>
        <v>3299.0789473684213</v>
      </c>
      <c r="T15" s="49">
        <f>Q15/R15</f>
        <v>1251.9313205440114</v>
      </c>
      <c r="U15" s="55">
        <v>235994523</v>
      </c>
      <c r="V15" s="38">
        <f>IF(U15&lt;&gt;0,-(U15-Q15)/U15,"")</f>
        <v>-0.33494909964499475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4" t="s">
        <v>19</v>
      </c>
      <c r="V16" s="84"/>
      <c r="W16" s="84"/>
      <c r="X16" s="84"/>
      <c r="Y16" s="8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5"/>
      <c r="V17" s="85"/>
      <c r="W17" s="85"/>
      <c r="X17" s="85"/>
      <c r="Y17" s="8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5"/>
      <c r="V18" s="85"/>
      <c r="W18" s="85"/>
      <c r="X18" s="85"/>
      <c r="Y18" s="85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2011-11-28T14:04:18Z</dcterms:modified>
  <cp:category/>
  <cp:version/>
  <cp:contentType/>
  <cp:contentStatus/>
</cp:coreProperties>
</file>