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37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<sst xmlns="http://schemas.openxmlformats.org/spreadsheetml/2006/main" count="65" uniqueCount="39">
  <si>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</si>
  <si>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</si>
  <si>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</si>
  <si>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</si>
  <si>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</si>
  <si>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</si>
  <si>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</si>
  <si>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</si>
  <si>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</si>
  <si>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</si>
  <si>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</si>
  <si>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</si>
  <si>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</si>
  <si>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</si>
  <si>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</si>
  <si>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</si>
  <si>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</si>
  <si>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</si>
  <si>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</si>
  <si>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</si>
  <si>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</si>
  <si>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The Final Destination 3D</t>
  </si>
  <si>
    <t>InterCom</t>
  </si>
  <si>
    <t>n/a</t>
  </si>
  <si>
    <t>G-Force</t>
  </si>
  <si>
    <t>Forum Hungary</t>
  </si>
  <si>
    <t>25+15</t>
  </si>
  <si>
    <t>Inglourious Basterds</t>
  </si>
  <si>
    <t>UIP</t>
  </si>
  <si>
    <t>The Taking of Pelham 1 2 3</t>
  </si>
  <si>
    <t>Ice Age: Dawn of the Dinosaurs</t>
  </si>
  <si>
    <t>32+15</t>
  </si>
  <si>
    <t>The Hangover</t>
  </si>
  <si>
    <t>The Accidental Husband</t>
  </si>
  <si>
    <t>Palace Pictures</t>
  </si>
  <si>
    <t>The Proposal</t>
  </si>
  <si>
    <t>Harry Potter and the Half-Blood Prince</t>
  </si>
  <si>
    <t>41+7+1</t>
  </si>
  <si>
    <t>The Haunting in Connecticut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</si>
</sst>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0" borderId="26" xfId="40" applyNumberFormat="1" applyFont="1" applyFill="1" applyBorder="1" applyAlignment="1">
      <alignment horizontal="right"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40" applyNumberFormat="1" applyFont="1" applyFill="1" applyBorder="1" applyAlignment="1" applyProtection="1">
      <alignment horizontal="right"/>
      <protection/>
    </xf>
    <xf numFmtId="3" fontId="14" fillId="34" borderId="26" xfId="60" applyNumberFormat="1" applyFont="1" applyFill="1" applyBorder="1" applyAlignment="1" applyProtection="1">
      <alignment horizontal="right"/>
      <protection/>
    </xf>
    <xf numFmtId="3" fontId="16" fillId="35" borderId="26" xfId="0" applyNumberFormat="1" applyFont="1" applyFill="1" applyBorder="1" applyAlignment="1">
      <alignment horizontal="right"/>
    </xf>
    <xf numFmtId="183" fontId="14" fillId="34" borderId="26" xfId="60" applyNumberFormat="1" applyFont="1" applyFill="1" applyBorder="1" applyAlignment="1" applyProtection="1">
      <alignment horizontal="right"/>
      <protection/>
    </xf>
    <xf numFmtId="3" fontId="16" fillId="0" borderId="26" xfId="40" applyNumberFormat="1" applyFont="1" applyBorder="1" applyAlignment="1">
      <alignment/>
    </xf>
    <xf numFmtId="3" fontId="14" fillId="34" borderId="26" xfId="0" applyNumberFormat="1" applyFont="1" applyFill="1" applyBorder="1" applyAlignment="1">
      <alignment/>
    </xf>
    <xf numFmtId="3" fontId="56" fillId="34" borderId="26" xfId="0" applyNumberFormat="1" applyFont="1" applyFill="1" applyBorder="1" applyAlignment="1">
      <alignment vertical="center"/>
    </xf>
    <xf numFmtId="3" fontId="14" fillId="34" borderId="26" xfId="40" applyNumberFormat="1" applyFont="1" applyFill="1" applyBorder="1" applyAlignment="1">
      <alignment horizontal="right"/>
    </xf>
    <xf numFmtId="3" fontId="14" fillId="34" borderId="26" xfId="60" applyNumberFormat="1" applyFont="1" applyFill="1" applyBorder="1" applyAlignment="1" applyProtection="1">
      <alignment horizontal="center"/>
      <protection/>
    </xf>
    <xf numFmtId="183" fontId="14" fillId="34" borderId="26" xfId="60" applyNumberFormat="1" applyFont="1" applyFill="1" applyBorder="1" applyAlignment="1" applyProtection="1">
      <alignment/>
      <protection/>
    </xf>
    <xf numFmtId="3" fontId="14" fillId="34" borderId="26" xfId="0" applyNumberFormat="1" applyFont="1" applyFill="1" applyBorder="1" applyAlignment="1">
      <alignment horizontal="right"/>
    </xf>
    <xf numFmtId="0" fontId="14" fillId="34" borderId="26" xfId="0" applyFont="1" applyFill="1" applyBorder="1" applyAlignment="1">
      <alignment horizontal="right" wrapText="1"/>
    </xf>
    <xf numFmtId="3" fontId="14" fillId="34" borderId="26" xfId="0" applyNumberFormat="1" applyFont="1" applyFill="1" applyBorder="1" applyAlignment="1">
      <alignment horizontal="right" wrapText="1"/>
    </xf>
    <xf numFmtId="3" fontId="16" fillId="34" borderId="26" xfId="0" applyNumberFormat="1" applyFont="1" applyFill="1" applyBorder="1" applyAlignment="1">
      <alignment horizontal="right"/>
    </xf>
    <xf numFmtId="3" fontId="16" fillId="34" borderId="26" xfId="0" applyNumberFormat="1" applyFont="1" applyFill="1" applyBorder="1" applyAlignment="1">
      <alignment horizontal="righ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78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17-20 SEPTEMBER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I1">
      <selection activeCell="C12" sqref="C12:Y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8" t="s">
        <v>0</v>
      </c>
      <c r="D2" s="70" t="s">
        <v>1</v>
      </c>
      <c r="E2" s="70" t="s">
        <v>2</v>
      </c>
      <c r="F2" s="60" t="s">
        <v>3</v>
      </c>
      <c r="G2" s="60" t="s">
        <v>4</v>
      </c>
      <c r="H2" s="60" t="s">
        <v>5</v>
      </c>
      <c r="I2" s="59" t="s">
        <v>18</v>
      </c>
      <c r="J2" s="59"/>
      <c r="K2" s="59" t="s">
        <v>6</v>
      </c>
      <c r="L2" s="59"/>
      <c r="M2" s="59" t="s">
        <v>7</v>
      </c>
      <c r="N2" s="59"/>
      <c r="O2" s="59" t="s">
        <v>8</v>
      </c>
      <c r="P2" s="59"/>
      <c r="Q2" s="59" t="s">
        <v>9</v>
      </c>
      <c r="R2" s="59"/>
      <c r="S2" s="59"/>
      <c r="T2" s="59"/>
      <c r="U2" s="59" t="s">
        <v>10</v>
      </c>
      <c r="V2" s="59"/>
      <c r="W2" s="59" t="s">
        <v>11</v>
      </c>
      <c r="X2" s="59"/>
      <c r="Y2" s="64"/>
    </row>
    <row r="3" spans="1:25" ht="30" customHeight="1">
      <c r="A3" s="13"/>
      <c r="B3" s="14"/>
      <c r="C3" s="69"/>
      <c r="D3" s="71"/>
      <c r="E3" s="72"/>
      <c r="F3" s="61"/>
      <c r="G3" s="61"/>
      <c r="H3" s="6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3" t="s">
        <v>21</v>
      </c>
      <c r="D4" s="74">
        <v>40066</v>
      </c>
      <c r="E4" s="75" t="s">
        <v>22</v>
      </c>
      <c r="F4" s="76">
        <v>15</v>
      </c>
      <c r="G4" s="76" t="s">
        <v>23</v>
      </c>
      <c r="H4" s="76">
        <v>2</v>
      </c>
      <c r="I4" s="77">
        <v>5593870</v>
      </c>
      <c r="J4" s="77">
        <v>3799</v>
      </c>
      <c r="K4" s="77">
        <v>10575000</v>
      </c>
      <c r="L4" s="77">
        <v>7342</v>
      </c>
      <c r="M4" s="77">
        <v>16218730</v>
      </c>
      <c r="N4" s="77">
        <v>11009</v>
      </c>
      <c r="O4" s="77">
        <v>10329560</v>
      </c>
      <c r="P4" s="77">
        <v>6887</v>
      </c>
      <c r="Q4" s="78">
        <f aca="true" t="shared" si="0" ref="Q4:R13">+I4+K4+M4+O4</f>
        <v>42717160</v>
      </c>
      <c r="R4" s="79">
        <f t="shared" si="0"/>
        <v>29037</v>
      </c>
      <c r="S4" s="80" t="e">
        <f aca="true" t="shared" si="1" ref="S4:S13">IF(Q4&lt;&gt;0,R4/G4,"")</f>
        <v>#VALUE!</v>
      </c>
      <c r="T4" s="80">
        <f aca="true" t="shared" si="2" ref="T4:T13">IF(Q4&lt;&gt;0,Q4/R4,"")</f>
        <v>1471.1285601129593</v>
      </c>
      <c r="U4" s="81">
        <v>38530690</v>
      </c>
      <c r="V4" s="82">
        <f aca="true" t="shared" si="3" ref="V4:V13">IF(U4&lt;&gt;0,-(U4-Q4)/U4,"")</f>
        <v>0.10865286866131907</v>
      </c>
      <c r="W4" s="83">
        <v>94035340</v>
      </c>
      <c r="X4" s="83">
        <v>62815</v>
      </c>
      <c r="Y4" s="53">
        <f aca="true" t="shared" si="4" ref="Y4:Y13">W4/X4</f>
        <v>1497.0204568972379</v>
      </c>
    </row>
    <row r="5" spans="1:25" ht="30" customHeight="1">
      <c r="A5" s="40">
        <v>2</v>
      </c>
      <c r="B5" s="41"/>
      <c r="C5" s="48" t="s">
        <v>24</v>
      </c>
      <c r="D5" s="74">
        <v>40045</v>
      </c>
      <c r="E5" s="49" t="s">
        <v>25</v>
      </c>
      <c r="F5" s="50" t="s">
        <v>26</v>
      </c>
      <c r="G5" s="50" t="s">
        <v>23</v>
      </c>
      <c r="H5" s="50">
        <v>5</v>
      </c>
      <c r="I5" s="84">
        <v>2185110</v>
      </c>
      <c r="J5" s="84">
        <v>3303</v>
      </c>
      <c r="K5" s="84">
        <v>5033550</v>
      </c>
      <c r="L5" s="84">
        <v>7355</v>
      </c>
      <c r="M5" s="84">
        <v>11817720</v>
      </c>
      <c r="N5" s="84">
        <v>16825</v>
      </c>
      <c r="O5" s="84">
        <v>10467300</v>
      </c>
      <c r="P5" s="84">
        <v>15301</v>
      </c>
      <c r="Q5" s="78">
        <f t="shared" si="0"/>
        <v>29503680</v>
      </c>
      <c r="R5" s="79">
        <f t="shared" si="0"/>
        <v>42784</v>
      </c>
      <c r="S5" s="80" t="e">
        <f t="shared" si="1"/>
        <v>#VALUE!</v>
      </c>
      <c r="T5" s="80">
        <f t="shared" si="2"/>
        <v>689.5961106955872</v>
      </c>
      <c r="U5" s="81">
        <v>12682045</v>
      </c>
      <c r="V5" s="82">
        <f t="shared" si="3"/>
        <v>1.3264134451502103</v>
      </c>
      <c r="W5" s="51">
        <v>189956740</v>
      </c>
      <c r="X5" s="51">
        <v>169255</v>
      </c>
      <c r="Y5" s="53">
        <f t="shared" si="4"/>
        <v>1122.3109509320257</v>
      </c>
    </row>
    <row r="6" spans="1:25" ht="30" customHeight="1">
      <c r="A6" s="40">
        <v>3</v>
      </c>
      <c r="B6" s="41"/>
      <c r="C6" s="85" t="s">
        <v>27</v>
      </c>
      <c r="D6" s="74">
        <v>40045</v>
      </c>
      <c r="E6" s="75" t="s">
        <v>28</v>
      </c>
      <c r="F6" s="76">
        <v>27</v>
      </c>
      <c r="G6" s="76">
        <v>26</v>
      </c>
      <c r="H6" s="76">
        <v>5</v>
      </c>
      <c r="I6" s="86">
        <v>3949020</v>
      </c>
      <c r="J6" s="86">
        <v>7754</v>
      </c>
      <c r="K6" s="84">
        <v>5427930</v>
      </c>
      <c r="L6" s="84">
        <v>10602</v>
      </c>
      <c r="M6" s="84">
        <v>7514090</v>
      </c>
      <c r="N6" s="84">
        <v>14657</v>
      </c>
      <c r="O6" s="84">
        <v>6435460</v>
      </c>
      <c r="P6" s="84">
        <v>12618</v>
      </c>
      <c r="Q6" s="78">
        <f t="shared" si="0"/>
        <v>23326500</v>
      </c>
      <c r="R6" s="79">
        <f t="shared" si="0"/>
        <v>45631</v>
      </c>
      <c r="S6" s="87">
        <f t="shared" si="1"/>
        <v>1755.0384615384614</v>
      </c>
      <c r="T6" s="87">
        <f t="shared" si="2"/>
        <v>511.19852731695556</v>
      </c>
      <c r="U6" s="81">
        <v>15631885</v>
      </c>
      <c r="V6" s="88">
        <f t="shared" si="3"/>
        <v>0.4922384600449658</v>
      </c>
      <c r="W6" s="51">
        <v>186523799</v>
      </c>
      <c r="X6" s="51">
        <v>187279</v>
      </c>
      <c r="Y6" s="53">
        <f t="shared" si="4"/>
        <v>995.9675083698653</v>
      </c>
    </row>
    <row r="7" spans="1:25" ht="30" customHeight="1">
      <c r="A7" s="40">
        <v>4</v>
      </c>
      <c r="B7" s="41"/>
      <c r="C7" s="73" t="s">
        <v>29</v>
      </c>
      <c r="D7" s="74">
        <v>40059</v>
      </c>
      <c r="E7" s="75" t="s">
        <v>22</v>
      </c>
      <c r="F7" s="76">
        <v>28</v>
      </c>
      <c r="G7" s="76" t="s">
        <v>23</v>
      </c>
      <c r="H7" s="76">
        <v>3</v>
      </c>
      <c r="I7" s="86">
        <v>2348640</v>
      </c>
      <c r="J7" s="86">
        <v>4592</v>
      </c>
      <c r="K7" s="86">
        <v>4061710</v>
      </c>
      <c r="L7" s="86">
        <v>7865</v>
      </c>
      <c r="M7" s="86">
        <v>6324560</v>
      </c>
      <c r="N7" s="86">
        <v>12244</v>
      </c>
      <c r="O7" s="86">
        <v>4467620</v>
      </c>
      <c r="P7" s="86">
        <v>8678</v>
      </c>
      <c r="Q7" s="78">
        <f t="shared" si="0"/>
        <v>17202530</v>
      </c>
      <c r="R7" s="79">
        <f t="shared" si="0"/>
        <v>33379</v>
      </c>
      <c r="S7" s="80" t="e">
        <f t="shared" si="1"/>
        <v>#VALUE!</v>
      </c>
      <c r="T7" s="80">
        <f t="shared" si="2"/>
        <v>515.369843314659</v>
      </c>
      <c r="U7" s="81">
        <v>10248105</v>
      </c>
      <c r="V7" s="82">
        <f t="shared" si="3"/>
        <v>0.6786059471482777</v>
      </c>
      <c r="W7" s="54">
        <v>55057255</v>
      </c>
      <c r="X7" s="54">
        <v>65378</v>
      </c>
      <c r="Y7" s="53">
        <f t="shared" si="4"/>
        <v>842.137339777907</v>
      </c>
    </row>
    <row r="8" spans="1:25" ht="30" customHeight="1">
      <c r="A8" s="40">
        <v>5</v>
      </c>
      <c r="B8" s="41"/>
      <c r="C8" s="48" t="s">
        <v>30</v>
      </c>
      <c r="D8" s="74">
        <v>39995</v>
      </c>
      <c r="E8" s="49" t="s">
        <v>22</v>
      </c>
      <c r="F8" s="50" t="s">
        <v>31</v>
      </c>
      <c r="G8" s="50" t="s">
        <v>23</v>
      </c>
      <c r="H8" s="50">
        <v>12</v>
      </c>
      <c r="I8" s="86">
        <v>1182360</v>
      </c>
      <c r="J8" s="86">
        <v>2458</v>
      </c>
      <c r="K8" s="86">
        <v>1958510</v>
      </c>
      <c r="L8" s="86">
        <v>3863</v>
      </c>
      <c r="M8" s="86">
        <v>5402260</v>
      </c>
      <c r="N8" s="86">
        <v>10114</v>
      </c>
      <c r="O8" s="86">
        <v>5589230</v>
      </c>
      <c r="P8" s="86">
        <v>10189</v>
      </c>
      <c r="Q8" s="78">
        <f t="shared" si="0"/>
        <v>14132360</v>
      </c>
      <c r="R8" s="79">
        <f t="shared" si="0"/>
        <v>26624</v>
      </c>
      <c r="S8" s="80" t="e">
        <f t="shared" si="1"/>
        <v>#VALUE!</v>
      </c>
      <c r="T8" s="80">
        <f t="shared" si="2"/>
        <v>530.8128004807693</v>
      </c>
      <c r="U8" s="81">
        <v>4442120</v>
      </c>
      <c r="V8" s="82">
        <f t="shared" si="3"/>
        <v>2.181444895680441</v>
      </c>
      <c r="W8" s="54">
        <v>756292720</v>
      </c>
      <c r="X8" s="54">
        <v>626298</v>
      </c>
      <c r="Y8" s="53">
        <f t="shared" si="4"/>
        <v>1207.560490373592</v>
      </c>
    </row>
    <row r="9" spans="1:25" ht="30" customHeight="1">
      <c r="A9" s="40">
        <v>6</v>
      </c>
      <c r="B9" s="41"/>
      <c r="C9" s="85" t="s">
        <v>32</v>
      </c>
      <c r="D9" s="74">
        <v>39982</v>
      </c>
      <c r="E9" s="75" t="s">
        <v>22</v>
      </c>
      <c r="F9" s="76">
        <v>29</v>
      </c>
      <c r="G9" s="76" t="s">
        <v>23</v>
      </c>
      <c r="H9" s="76">
        <v>14</v>
      </c>
      <c r="I9" s="86">
        <v>1574810</v>
      </c>
      <c r="J9" s="86">
        <v>3094</v>
      </c>
      <c r="K9" s="86">
        <v>3114780</v>
      </c>
      <c r="L9" s="86">
        <v>6091</v>
      </c>
      <c r="M9" s="86">
        <v>4593640</v>
      </c>
      <c r="N9" s="86">
        <v>8983</v>
      </c>
      <c r="O9" s="86">
        <v>3688050</v>
      </c>
      <c r="P9" s="86">
        <v>7216</v>
      </c>
      <c r="Q9" s="78">
        <f t="shared" si="0"/>
        <v>12971280</v>
      </c>
      <c r="R9" s="79">
        <f t="shared" si="0"/>
        <v>25384</v>
      </c>
      <c r="S9" s="80" t="e">
        <f t="shared" si="1"/>
        <v>#VALUE!</v>
      </c>
      <c r="T9" s="80">
        <f t="shared" si="2"/>
        <v>511.00220611408764</v>
      </c>
      <c r="U9" s="81">
        <v>4604840</v>
      </c>
      <c r="V9" s="82">
        <f t="shared" si="3"/>
        <v>1.816879630996951</v>
      </c>
      <c r="W9" s="54">
        <v>302192435</v>
      </c>
      <c r="X9" s="54">
        <v>287527</v>
      </c>
      <c r="Y9" s="53">
        <f t="shared" si="4"/>
        <v>1051.0054186215555</v>
      </c>
    </row>
    <row r="10" spans="1:25" ht="30" customHeight="1">
      <c r="A10" s="40">
        <v>7</v>
      </c>
      <c r="B10" s="41"/>
      <c r="C10" s="85" t="s">
        <v>33</v>
      </c>
      <c r="D10" s="74">
        <v>40052</v>
      </c>
      <c r="E10" s="75" t="s">
        <v>34</v>
      </c>
      <c r="F10" s="76">
        <v>17</v>
      </c>
      <c r="G10" s="76" t="s">
        <v>23</v>
      </c>
      <c r="H10" s="76">
        <v>4</v>
      </c>
      <c r="I10" s="89">
        <v>1750610</v>
      </c>
      <c r="J10" s="90">
        <v>3443</v>
      </c>
      <c r="K10" s="89">
        <v>2703180</v>
      </c>
      <c r="L10" s="91">
        <v>5290</v>
      </c>
      <c r="M10" s="89">
        <v>3872260</v>
      </c>
      <c r="N10" s="91">
        <v>7555</v>
      </c>
      <c r="O10" s="89">
        <v>2941620</v>
      </c>
      <c r="P10" s="91">
        <v>5765</v>
      </c>
      <c r="Q10" s="78">
        <f t="shared" si="0"/>
        <v>11267670</v>
      </c>
      <c r="R10" s="79">
        <f t="shared" si="0"/>
        <v>22053</v>
      </c>
      <c r="S10" s="87" t="e">
        <f t="shared" si="1"/>
        <v>#VALUE!</v>
      </c>
      <c r="T10" s="87">
        <f t="shared" si="2"/>
        <v>510.93592708475035</v>
      </c>
      <c r="U10" s="81">
        <v>5821180</v>
      </c>
      <c r="V10" s="88">
        <f t="shared" si="3"/>
        <v>0.9356333252021067</v>
      </c>
      <c r="W10" s="92">
        <v>48710070</v>
      </c>
      <c r="X10" s="93">
        <v>53876</v>
      </c>
      <c r="Y10" s="53">
        <f t="shared" si="4"/>
        <v>904.1144479916846</v>
      </c>
    </row>
    <row r="11" spans="1:25" ht="30" customHeight="1">
      <c r="A11" s="40">
        <v>8</v>
      </c>
      <c r="B11" s="41"/>
      <c r="C11" s="73" t="s">
        <v>35</v>
      </c>
      <c r="D11" s="74">
        <v>39982</v>
      </c>
      <c r="E11" s="75" t="s">
        <v>25</v>
      </c>
      <c r="F11" s="76">
        <v>27</v>
      </c>
      <c r="G11" s="76" t="s">
        <v>23</v>
      </c>
      <c r="H11" s="76">
        <v>14</v>
      </c>
      <c r="I11" s="84">
        <v>1315580</v>
      </c>
      <c r="J11" s="84">
        <v>2539</v>
      </c>
      <c r="K11" s="84">
        <v>2330600</v>
      </c>
      <c r="L11" s="84">
        <v>4452</v>
      </c>
      <c r="M11" s="84">
        <v>3579470</v>
      </c>
      <c r="N11" s="84">
        <v>6871</v>
      </c>
      <c r="O11" s="84">
        <v>2853160</v>
      </c>
      <c r="P11" s="84">
        <v>5476</v>
      </c>
      <c r="Q11" s="78">
        <f t="shared" si="0"/>
        <v>10078810</v>
      </c>
      <c r="R11" s="79">
        <f t="shared" si="0"/>
        <v>19338</v>
      </c>
      <c r="S11" s="80" t="e">
        <f t="shared" si="1"/>
        <v>#VALUE!</v>
      </c>
      <c r="T11" s="80">
        <f t="shared" si="2"/>
        <v>521.1919536663564</v>
      </c>
      <c r="U11" s="81">
        <v>3256790</v>
      </c>
      <c r="V11" s="82">
        <f t="shared" si="3"/>
        <v>2.094706751126109</v>
      </c>
      <c r="W11" s="51">
        <v>258786735</v>
      </c>
      <c r="X11" s="51">
        <v>244146</v>
      </c>
      <c r="Y11" s="53">
        <f t="shared" si="4"/>
        <v>1059.9671303236587</v>
      </c>
    </row>
    <row r="12" spans="1:25" ht="30" customHeight="1">
      <c r="A12" s="40">
        <v>9</v>
      </c>
      <c r="B12" s="41"/>
      <c r="C12" s="73" t="s">
        <v>36</v>
      </c>
      <c r="D12" s="74">
        <v>40017</v>
      </c>
      <c r="E12" s="75" t="s">
        <v>22</v>
      </c>
      <c r="F12" s="76" t="s">
        <v>37</v>
      </c>
      <c r="G12" s="76" t="s">
        <v>23</v>
      </c>
      <c r="H12" s="76">
        <v>9</v>
      </c>
      <c r="I12" s="86">
        <v>770520</v>
      </c>
      <c r="J12" s="86">
        <v>1422</v>
      </c>
      <c r="K12" s="86">
        <v>1583120</v>
      </c>
      <c r="L12" s="86">
        <v>3057</v>
      </c>
      <c r="M12" s="86">
        <v>3116370</v>
      </c>
      <c r="N12" s="86">
        <v>5910</v>
      </c>
      <c r="O12" s="86">
        <v>2854890</v>
      </c>
      <c r="P12" s="86">
        <v>5480</v>
      </c>
      <c r="Q12" s="78">
        <f t="shared" si="0"/>
        <v>8324900</v>
      </c>
      <c r="R12" s="79">
        <f t="shared" si="0"/>
        <v>15869</v>
      </c>
      <c r="S12" s="80" t="e">
        <f t="shared" si="1"/>
        <v>#VALUE!</v>
      </c>
      <c r="T12" s="80">
        <f t="shared" si="2"/>
        <v>524.6014241603126</v>
      </c>
      <c r="U12" s="81">
        <v>3799890</v>
      </c>
      <c r="V12" s="82">
        <f t="shared" si="3"/>
        <v>1.190826576558795</v>
      </c>
      <c r="W12" s="54">
        <v>518743830</v>
      </c>
      <c r="X12" s="54">
        <v>481854</v>
      </c>
      <c r="Y12" s="53">
        <f t="shared" si="4"/>
        <v>1076.558106812437</v>
      </c>
    </row>
    <row r="13" spans="1:25" ht="30" customHeight="1">
      <c r="A13" s="40">
        <v>10</v>
      </c>
      <c r="B13" s="41"/>
      <c r="C13" s="75" t="s">
        <v>38</v>
      </c>
      <c r="D13" s="74">
        <v>40066</v>
      </c>
      <c r="E13" s="75" t="s">
        <v>25</v>
      </c>
      <c r="F13" s="76">
        <v>10</v>
      </c>
      <c r="G13" s="76" t="s">
        <v>23</v>
      </c>
      <c r="H13" s="76">
        <v>2</v>
      </c>
      <c r="I13" s="84">
        <v>958700</v>
      </c>
      <c r="J13" s="84">
        <v>1852</v>
      </c>
      <c r="K13" s="84">
        <v>1993480</v>
      </c>
      <c r="L13" s="84">
        <v>3836</v>
      </c>
      <c r="M13" s="84">
        <v>2869390</v>
      </c>
      <c r="N13" s="84">
        <v>5510</v>
      </c>
      <c r="O13" s="84">
        <v>1938670</v>
      </c>
      <c r="P13" s="84">
        <v>3729</v>
      </c>
      <c r="Q13" s="78">
        <f t="shared" si="0"/>
        <v>7760240</v>
      </c>
      <c r="R13" s="79">
        <f t="shared" si="0"/>
        <v>14927</v>
      </c>
      <c r="S13" s="80" t="e">
        <f t="shared" si="1"/>
        <v>#VALUE!</v>
      </c>
      <c r="T13" s="80">
        <f t="shared" si="2"/>
        <v>519.8794131439673</v>
      </c>
      <c r="U13" s="81">
        <v>3541175</v>
      </c>
      <c r="V13" s="82">
        <f t="shared" si="3"/>
        <v>1.1914308103948548</v>
      </c>
      <c r="W13" s="51">
        <v>12417175</v>
      </c>
      <c r="X13" s="51">
        <v>18974</v>
      </c>
      <c r="Y13" s="53">
        <f t="shared" si="4"/>
        <v>654.431063560662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5" thickBot="1">
      <c r="A15" s="22"/>
      <c r="B15" s="65" t="s">
        <v>17</v>
      </c>
      <c r="C15" s="66"/>
      <c r="D15" s="66"/>
      <c r="E15" s="67"/>
      <c r="F15" s="23"/>
      <c r="G15" s="23">
        <f>SUM(G4:G14)</f>
        <v>26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177285130</v>
      </c>
      <c r="R15" s="27">
        <f>SUM(R4:R14)</f>
        <v>275026</v>
      </c>
      <c r="S15" s="28">
        <f>R15/G15</f>
        <v>10577.923076923076</v>
      </c>
      <c r="T15" s="52">
        <f>Q15/R15</f>
        <v>644.6122548413605</v>
      </c>
      <c r="U15" s="39">
        <v>102558720</v>
      </c>
      <c r="V15" s="38">
        <f>IF(U15&lt;&gt;0,-(U15-Q15)/U15,"")</f>
        <v>0.7286207355161999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2" t="s">
        <v>19</v>
      </c>
      <c r="V16" s="62"/>
      <c r="W16" s="62"/>
      <c r="X16" s="62"/>
      <c r="Y16" s="62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3"/>
      <c r="V17" s="63"/>
      <c r="W17" s="63"/>
      <c r="X17" s="63"/>
      <c r="Y17" s="63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3"/>
      <c r="V18" s="63"/>
      <c r="W18" s="63"/>
      <c r="X18" s="63"/>
      <c r="Y18" s="63"/>
    </row>
  </sheetData>
  <sheetProtection/>
  <mergeCells count="15"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2008-10-22T07:58:06Z</cp:lastPrinted>
  <dcterms:created xsi:type="dcterms:W3CDTF">2006-04-04T07:29:08Z</dcterms:created>
  <dcterms:modified xsi:type="dcterms:W3CDTF">2009-09-21T13:08:11Z</dcterms:modified>
  <cp:category/>
  <cp:version/>
  <cp:contentType/>
  <cp:contentStatus/>
</cp:coreProperties>
</file>