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<sst xmlns="http://schemas.openxmlformats.org/spreadsheetml/2006/main" count="65" uniqueCount="40">
  <si>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</si>
  <si>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</si>
  <si>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</si>
  <si>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</si>
  <si>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</si>
  <si>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</si>
  <si>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</si>
  <si>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</si>
  <si>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</si>
  <si>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</si>
  <si>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</si>
  <si>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</si>
  <si>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</si>
  <si>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</si>
  <si>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</si>
  <si>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</si>
  <si>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</si>
  <si>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</si>
  <si>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</si>
  <si>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</si>
  <si>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</si>
  <si>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Valami Amerika 2 (local)</t>
  </si>
  <si>
    <t>Budapest Film</t>
  </si>
  <si>
    <t>n/a</t>
  </si>
  <si>
    <t>Bedtime Stories</t>
  </si>
  <si>
    <t>Forum Hungary</t>
  </si>
  <si>
    <t>RocknRolla</t>
  </si>
  <si>
    <t>InterCom</t>
  </si>
  <si>
    <t>Tale of Despereaux</t>
  </si>
  <si>
    <t>UIP</t>
  </si>
  <si>
    <t>30+1</t>
  </si>
  <si>
    <t>Australia</t>
  </si>
  <si>
    <t>Four Christmases</t>
  </si>
  <si>
    <t>Kaméleon (local)</t>
  </si>
  <si>
    <t>Hungaricom</t>
  </si>
  <si>
    <t>33+1</t>
  </si>
  <si>
    <t>The Day the Earth Stood Still</t>
  </si>
  <si>
    <t>**Righteous Kill</t>
  </si>
  <si>
    <t>Best Hollywood</t>
  </si>
  <si>
    <t>Bangkok Dangerous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</si>
</sst>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4" fillId="34" borderId="26" xfId="40" applyNumberFormat="1" applyFont="1" applyFill="1" applyBorder="1" applyAlignment="1" applyProtection="1">
      <alignment horizontal="right" vertical="center"/>
      <protection locked="0"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40" applyNumberFormat="1" applyFont="1" applyFill="1" applyBorder="1" applyAlignment="1">
      <alignment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1" applyNumberFormat="1" applyFont="1" applyFill="1" applyBorder="1" applyAlignment="1">
      <alignment/>
    </xf>
    <xf numFmtId="3" fontId="16" fillId="34" borderId="31" xfId="40" applyNumberFormat="1" applyFont="1" applyFill="1" applyBorder="1" applyAlignment="1" applyProtection="1">
      <alignment horizontal="right" vertical="center"/>
      <protection/>
    </xf>
    <xf numFmtId="183" fontId="14" fillId="34" borderId="25" xfId="60" applyNumberFormat="1" applyFont="1" applyFill="1" applyBorder="1" applyAlignment="1" applyProtection="1">
      <alignment vertical="center"/>
      <protection/>
    </xf>
    <xf numFmtId="3" fontId="14" fillId="34" borderId="31" xfId="60" applyNumberFormat="1" applyFont="1" applyFill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419100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49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133350</xdr:colOff>
      <xdr:row>0</xdr:row>
      <xdr:rowOff>447675</xdr:rowOff>
    </xdr:from>
    <xdr:to>
      <xdr:col>24</xdr:col>
      <xdr:colOff>419100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30450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JANUARY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11.00390625" style="0" customWidth="1"/>
    <col min="11" max="11" width="15.57421875" style="0" customWidth="1"/>
    <col min="12" max="12" width="11.140625" style="0" customWidth="1"/>
    <col min="13" max="13" width="15.00390625" style="0" customWidth="1"/>
    <col min="14" max="14" width="11.28125" style="0" customWidth="1"/>
    <col min="15" max="15" width="14.7109375" style="0" customWidth="1"/>
    <col min="16" max="16" width="11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9" t="s">
        <v>0</v>
      </c>
      <c r="D2" s="71" t="s">
        <v>1</v>
      </c>
      <c r="E2" s="71" t="s">
        <v>2</v>
      </c>
      <c r="F2" s="74" t="s">
        <v>3</v>
      </c>
      <c r="G2" s="74" t="s">
        <v>4</v>
      </c>
      <c r="H2" s="74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5"/>
    </row>
    <row r="3" spans="1:25" ht="30" customHeight="1">
      <c r="A3" s="13"/>
      <c r="B3" s="14"/>
      <c r="C3" s="70"/>
      <c r="D3" s="72"/>
      <c r="E3" s="73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6" t="s">
        <v>21</v>
      </c>
      <c r="D4" s="77">
        <v>39800</v>
      </c>
      <c r="E4" s="78" t="s">
        <v>22</v>
      </c>
      <c r="F4" s="79">
        <v>40</v>
      </c>
      <c r="G4" s="79" t="s">
        <v>23</v>
      </c>
      <c r="H4" s="79">
        <v>3</v>
      </c>
      <c r="I4" s="80">
        <v>8525610</v>
      </c>
      <c r="J4" s="80">
        <v>7484</v>
      </c>
      <c r="K4" s="80">
        <v>22310940</v>
      </c>
      <c r="L4" s="80">
        <v>19685</v>
      </c>
      <c r="M4" s="80">
        <v>22523530</v>
      </c>
      <c r="N4" s="80">
        <v>19824</v>
      </c>
      <c r="O4" s="80">
        <v>11817710</v>
      </c>
      <c r="P4" s="80">
        <v>10388</v>
      </c>
      <c r="Q4" s="81">
        <f>+I4+K4+M4+O4</f>
        <v>65177790</v>
      </c>
      <c r="R4" s="54">
        <f>+J4+L4+N4+P4</f>
        <v>57381</v>
      </c>
      <c r="S4" s="51" t="e">
        <f aca="true" t="shared" si="0" ref="S4:S13">IF(Q4&lt;&gt;0,R4/G4,"")</f>
        <v>#VALUE!</v>
      </c>
      <c r="T4" s="51">
        <f aca="true" t="shared" si="1" ref="T4:T13">IF(Q4&lt;&gt;0,Q4/R4,"")</f>
        <v>1135.8775552883358</v>
      </c>
      <c r="U4" s="52">
        <v>66611941</v>
      </c>
      <c r="V4" s="82">
        <f aca="true" t="shared" si="2" ref="V4:V13">IF(U4&lt;&gt;0,-(U4-Q4)/U4,"")</f>
        <v>-0.02152993860365066</v>
      </c>
      <c r="W4" s="57">
        <v>248477416</v>
      </c>
      <c r="X4" s="57">
        <v>228314</v>
      </c>
      <c r="Y4" s="83">
        <f aca="true" t="shared" si="3" ref="Y4:Y13">W4/X4</f>
        <v>1088.3144091032525</v>
      </c>
    </row>
    <row r="5" spans="1:25" ht="30" customHeight="1">
      <c r="A5" s="40">
        <v>2</v>
      </c>
      <c r="B5" s="41"/>
      <c r="C5" s="84" t="s">
        <v>24</v>
      </c>
      <c r="D5" s="77">
        <v>39807</v>
      </c>
      <c r="E5" s="78" t="s">
        <v>25</v>
      </c>
      <c r="F5" s="79">
        <v>33</v>
      </c>
      <c r="G5" s="79" t="s">
        <v>23</v>
      </c>
      <c r="H5" s="79">
        <v>2</v>
      </c>
      <c r="I5" s="85">
        <v>5016290</v>
      </c>
      <c r="J5" s="85">
        <v>4635</v>
      </c>
      <c r="K5" s="85">
        <v>13403425</v>
      </c>
      <c r="L5" s="85">
        <v>12393</v>
      </c>
      <c r="M5" s="85">
        <v>13284185</v>
      </c>
      <c r="N5" s="85">
        <v>12249</v>
      </c>
      <c r="O5" s="85">
        <v>7189440</v>
      </c>
      <c r="P5" s="85">
        <v>6672</v>
      </c>
      <c r="Q5" s="81">
        <f aca="true" t="shared" si="4" ref="Q5:R11">+I5+K5+M5+O5</f>
        <v>38893340</v>
      </c>
      <c r="R5" s="54">
        <f t="shared" si="4"/>
        <v>35949</v>
      </c>
      <c r="S5" s="51" t="e">
        <f t="shared" si="0"/>
        <v>#VALUE!</v>
      </c>
      <c r="T5" s="51">
        <f t="shared" si="1"/>
        <v>1081.90325182898</v>
      </c>
      <c r="U5" s="54">
        <v>51047700</v>
      </c>
      <c r="V5" s="82">
        <f t="shared" si="2"/>
        <v>-0.23809809256832334</v>
      </c>
      <c r="W5" s="53">
        <v>123151665</v>
      </c>
      <c r="X5" s="53">
        <v>116278</v>
      </c>
      <c r="Y5" s="83">
        <f t="shared" si="3"/>
        <v>1059.1140628493781</v>
      </c>
    </row>
    <row r="6" spans="1:25" ht="30" customHeight="1">
      <c r="A6" s="40">
        <v>3</v>
      </c>
      <c r="B6" s="41"/>
      <c r="C6" s="76" t="s">
        <v>26</v>
      </c>
      <c r="D6" s="77">
        <v>39814</v>
      </c>
      <c r="E6" s="78" t="s">
        <v>27</v>
      </c>
      <c r="F6" s="79">
        <v>30</v>
      </c>
      <c r="G6" s="79" t="s">
        <v>23</v>
      </c>
      <c r="H6" s="79">
        <v>1</v>
      </c>
      <c r="I6" s="86">
        <v>5586358</v>
      </c>
      <c r="J6" s="86">
        <v>4844</v>
      </c>
      <c r="K6" s="86">
        <v>9849940</v>
      </c>
      <c r="L6" s="86">
        <v>8558</v>
      </c>
      <c r="M6" s="86">
        <v>10086385</v>
      </c>
      <c r="N6" s="86">
        <v>8682</v>
      </c>
      <c r="O6" s="86">
        <v>6364060</v>
      </c>
      <c r="P6" s="86">
        <v>5455</v>
      </c>
      <c r="Q6" s="81">
        <f t="shared" si="4"/>
        <v>31886743</v>
      </c>
      <c r="R6" s="54">
        <f t="shared" si="4"/>
        <v>27539</v>
      </c>
      <c r="S6" s="51" t="e">
        <f t="shared" si="0"/>
        <v>#VALUE!</v>
      </c>
      <c r="T6" s="51">
        <f t="shared" si="1"/>
        <v>1157.8758487962525</v>
      </c>
      <c r="U6" s="52">
        <v>0</v>
      </c>
      <c r="V6" s="82">
        <f t="shared" si="2"/>
      </c>
      <c r="W6" s="57">
        <v>31886743</v>
      </c>
      <c r="X6" s="57">
        <v>27539</v>
      </c>
      <c r="Y6" s="83">
        <f t="shared" si="3"/>
        <v>1157.8758487962525</v>
      </c>
    </row>
    <row r="7" spans="1:25" ht="30" customHeight="1">
      <c r="A7" s="40">
        <v>4</v>
      </c>
      <c r="B7" s="41"/>
      <c r="C7" s="76" t="s">
        <v>28</v>
      </c>
      <c r="D7" s="77">
        <v>39807</v>
      </c>
      <c r="E7" s="78" t="s">
        <v>29</v>
      </c>
      <c r="F7" s="79" t="s">
        <v>30</v>
      </c>
      <c r="G7" s="79">
        <v>31</v>
      </c>
      <c r="H7" s="79">
        <v>2</v>
      </c>
      <c r="I7" s="86">
        <v>3162175</v>
      </c>
      <c r="J7" s="86">
        <v>3071</v>
      </c>
      <c r="K7" s="85">
        <v>9353240</v>
      </c>
      <c r="L7" s="85">
        <v>9095</v>
      </c>
      <c r="M7" s="85">
        <v>9460730</v>
      </c>
      <c r="N7" s="85">
        <v>9076</v>
      </c>
      <c r="O7" s="85">
        <v>6396615</v>
      </c>
      <c r="P7" s="85">
        <v>6190</v>
      </c>
      <c r="Q7" s="81">
        <f t="shared" si="4"/>
        <v>28372760</v>
      </c>
      <c r="R7" s="54">
        <f t="shared" si="4"/>
        <v>27432</v>
      </c>
      <c r="S7" s="51">
        <f t="shared" si="0"/>
        <v>884.9032258064516</v>
      </c>
      <c r="T7" s="51">
        <f t="shared" si="1"/>
        <v>1034.2942548848062</v>
      </c>
      <c r="U7" s="52">
        <v>36454085</v>
      </c>
      <c r="V7" s="82">
        <f t="shared" si="2"/>
        <v>-0.22168503200670103</v>
      </c>
      <c r="W7" s="53">
        <v>93458325</v>
      </c>
      <c r="X7" s="53">
        <v>92475</v>
      </c>
      <c r="Y7" s="83">
        <f t="shared" si="3"/>
        <v>1010.6334144363342</v>
      </c>
    </row>
    <row r="8" spans="1:25" ht="30" customHeight="1">
      <c r="A8" s="40">
        <v>5</v>
      </c>
      <c r="B8" s="41"/>
      <c r="C8" s="84" t="s">
        <v>31</v>
      </c>
      <c r="D8" s="77">
        <v>39807</v>
      </c>
      <c r="E8" s="78" t="s">
        <v>27</v>
      </c>
      <c r="F8" s="79">
        <v>25</v>
      </c>
      <c r="G8" s="79" t="s">
        <v>23</v>
      </c>
      <c r="H8" s="79">
        <v>2</v>
      </c>
      <c r="I8" s="86">
        <v>2991380</v>
      </c>
      <c r="J8" s="86">
        <v>2589</v>
      </c>
      <c r="K8" s="86">
        <v>6360025</v>
      </c>
      <c r="L8" s="86">
        <v>5532</v>
      </c>
      <c r="M8" s="86">
        <v>6538215</v>
      </c>
      <c r="N8" s="86">
        <v>5674</v>
      </c>
      <c r="O8" s="86">
        <v>3507265</v>
      </c>
      <c r="P8" s="86">
        <v>3042</v>
      </c>
      <c r="Q8" s="81">
        <f t="shared" si="4"/>
        <v>19396885</v>
      </c>
      <c r="R8" s="54">
        <f t="shared" si="4"/>
        <v>16837</v>
      </c>
      <c r="S8" s="51" t="e">
        <f t="shared" si="0"/>
        <v>#VALUE!</v>
      </c>
      <c r="T8" s="51">
        <f t="shared" si="1"/>
        <v>1152.0392587753163</v>
      </c>
      <c r="U8" s="54">
        <v>18109310</v>
      </c>
      <c r="V8" s="82">
        <f t="shared" si="2"/>
        <v>0.07110016891863909</v>
      </c>
      <c r="W8" s="57">
        <v>47777875</v>
      </c>
      <c r="X8" s="57">
        <v>42376</v>
      </c>
      <c r="Y8" s="83">
        <f t="shared" si="3"/>
        <v>1127.4748678497263</v>
      </c>
    </row>
    <row r="9" spans="1:25" ht="30" customHeight="1">
      <c r="A9" s="40">
        <v>6</v>
      </c>
      <c r="B9" s="41"/>
      <c r="C9" s="84" t="s">
        <v>32</v>
      </c>
      <c r="D9" s="77">
        <v>39800</v>
      </c>
      <c r="E9" s="78" t="s">
        <v>27</v>
      </c>
      <c r="F9" s="79">
        <v>30</v>
      </c>
      <c r="G9" s="79" t="s">
        <v>23</v>
      </c>
      <c r="H9" s="79">
        <v>3</v>
      </c>
      <c r="I9" s="86">
        <v>1555745</v>
      </c>
      <c r="J9" s="86">
        <v>1347</v>
      </c>
      <c r="K9" s="86">
        <v>3778155</v>
      </c>
      <c r="L9" s="86">
        <v>3355</v>
      </c>
      <c r="M9" s="86">
        <v>3903630</v>
      </c>
      <c r="N9" s="86">
        <v>3425</v>
      </c>
      <c r="O9" s="86">
        <v>1915000</v>
      </c>
      <c r="P9" s="86">
        <v>1679</v>
      </c>
      <c r="Q9" s="81">
        <f t="shared" si="4"/>
        <v>11152530</v>
      </c>
      <c r="R9" s="54">
        <f t="shared" si="4"/>
        <v>9806</v>
      </c>
      <c r="S9" s="51" t="e">
        <f t="shared" si="0"/>
        <v>#VALUE!</v>
      </c>
      <c r="T9" s="51">
        <f t="shared" si="1"/>
        <v>1137.316948806853</v>
      </c>
      <c r="U9" s="54">
        <v>19470660</v>
      </c>
      <c r="V9" s="82">
        <f t="shared" si="2"/>
        <v>-0.42721356132765914</v>
      </c>
      <c r="W9" s="57">
        <v>72313632</v>
      </c>
      <c r="X9" s="57">
        <v>66762</v>
      </c>
      <c r="Y9" s="83">
        <f t="shared" si="3"/>
        <v>1083.15556753842</v>
      </c>
    </row>
    <row r="10" spans="1:25" ht="30" customHeight="1">
      <c r="A10" s="40">
        <v>7</v>
      </c>
      <c r="B10" s="41"/>
      <c r="C10" s="84" t="s">
        <v>33</v>
      </c>
      <c r="D10" s="77">
        <v>39786</v>
      </c>
      <c r="E10" s="78" t="s">
        <v>34</v>
      </c>
      <c r="F10" s="79" t="s">
        <v>35</v>
      </c>
      <c r="G10" s="79" t="s">
        <v>23</v>
      </c>
      <c r="H10" s="79">
        <v>5</v>
      </c>
      <c r="I10" s="85">
        <v>1410020</v>
      </c>
      <c r="J10" s="85">
        <v>1340</v>
      </c>
      <c r="K10" s="85">
        <v>2958410</v>
      </c>
      <c r="L10" s="85">
        <v>2853</v>
      </c>
      <c r="M10" s="85">
        <v>2951920</v>
      </c>
      <c r="N10" s="85">
        <v>2820</v>
      </c>
      <c r="O10" s="85">
        <v>1855580</v>
      </c>
      <c r="P10" s="85">
        <v>1792</v>
      </c>
      <c r="Q10" s="81">
        <f t="shared" si="4"/>
        <v>9175930</v>
      </c>
      <c r="R10" s="54">
        <f t="shared" si="4"/>
        <v>8805</v>
      </c>
      <c r="S10" s="51" t="e">
        <f t="shared" si="0"/>
        <v>#VALUE!</v>
      </c>
      <c r="T10" s="51">
        <f t="shared" si="1"/>
        <v>1042.1272004542873</v>
      </c>
      <c r="U10" s="54">
        <v>9256280</v>
      </c>
      <c r="V10" s="82">
        <f t="shared" si="2"/>
        <v>-0.008680593067625439</v>
      </c>
      <c r="W10" s="85">
        <v>91264492</v>
      </c>
      <c r="X10" s="85">
        <v>90182</v>
      </c>
      <c r="Y10" s="83">
        <f t="shared" si="3"/>
        <v>1012.003415315695</v>
      </c>
    </row>
    <row r="11" spans="1:25" ht="30" customHeight="1">
      <c r="A11" s="40">
        <v>8</v>
      </c>
      <c r="B11" s="41"/>
      <c r="C11" s="76" t="s">
        <v>36</v>
      </c>
      <c r="D11" s="77">
        <v>39793</v>
      </c>
      <c r="E11" s="78" t="s">
        <v>27</v>
      </c>
      <c r="F11" s="79">
        <v>34</v>
      </c>
      <c r="G11" s="79" t="s">
        <v>23</v>
      </c>
      <c r="H11" s="79">
        <v>4</v>
      </c>
      <c r="I11" s="86">
        <v>1285560</v>
      </c>
      <c r="J11" s="86">
        <v>1130</v>
      </c>
      <c r="K11" s="86">
        <v>2854965</v>
      </c>
      <c r="L11" s="86">
        <v>2507</v>
      </c>
      <c r="M11" s="86">
        <v>3258030</v>
      </c>
      <c r="N11" s="86">
        <v>2835</v>
      </c>
      <c r="O11" s="86">
        <v>1356370</v>
      </c>
      <c r="P11" s="86">
        <v>1173</v>
      </c>
      <c r="Q11" s="81">
        <f t="shared" si="4"/>
        <v>8754925</v>
      </c>
      <c r="R11" s="54">
        <f t="shared" si="4"/>
        <v>7645</v>
      </c>
      <c r="S11" s="51" t="e">
        <f t="shared" si="0"/>
        <v>#VALUE!</v>
      </c>
      <c r="T11" s="51">
        <f t="shared" si="1"/>
        <v>1145.1831262262917</v>
      </c>
      <c r="U11" s="52">
        <v>14479280</v>
      </c>
      <c r="V11" s="82">
        <f t="shared" si="2"/>
        <v>-0.3953480421678426</v>
      </c>
      <c r="W11" s="57">
        <v>103738260</v>
      </c>
      <c r="X11" s="57">
        <v>94286</v>
      </c>
      <c r="Y11" s="83">
        <f t="shared" si="3"/>
        <v>1100.2509386335194</v>
      </c>
    </row>
    <row r="12" spans="1:25" ht="30" customHeight="1">
      <c r="A12" s="40">
        <v>9</v>
      </c>
      <c r="B12" s="41"/>
      <c r="C12" s="48" t="s">
        <v>37</v>
      </c>
      <c r="D12" s="77">
        <v>39807</v>
      </c>
      <c r="E12" s="49" t="s">
        <v>38</v>
      </c>
      <c r="F12" s="50" t="s">
        <v>23</v>
      </c>
      <c r="G12" s="50" t="s">
        <v>23</v>
      </c>
      <c r="H12" s="50">
        <v>2</v>
      </c>
      <c r="I12" s="56"/>
      <c r="J12" s="56"/>
      <c r="K12" s="56"/>
      <c r="L12" s="56"/>
      <c r="M12" s="56"/>
      <c r="N12" s="56"/>
      <c r="O12" s="56"/>
      <c r="P12" s="56"/>
      <c r="Q12" s="81">
        <v>7705300</v>
      </c>
      <c r="R12" s="54">
        <v>6178</v>
      </c>
      <c r="S12" s="51" t="e">
        <f t="shared" si="0"/>
        <v>#VALUE!</v>
      </c>
      <c r="T12" s="51">
        <f t="shared" si="1"/>
        <v>1247.2159274846229</v>
      </c>
      <c r="U12" s="52">
        <v>11006990</v>
      </c>
      <c r="V12" s="82">
        <f t="shared" si="2"/>
        <v>-0.29996302349688697</v>
      </c>
      <c r="W12" s="57">
        <v>23865980</v>
      </c>
      <c r="X12" s="57">
        <v>19643</v>
      </c>
      <c r="Y12" s="83">
        <f t="shared" si="3"/>
        <v>1214.986509189024</v>
      </c>
    </row>
    <row r="13" spans="1:25" ht="30" customHeight="1">
      <c r="A13" s="40">
        <v>10</v>
      </c>
      <c r="B13" s="41"/>
      <c r="C13" s="78" t="s">
        <v>39</v>
      </c>
      <c r="D13" s="77">
        <v>39814</v>
      </c>
      <c r="E13" s="78" t="s">
        <v>25</v>
      </c>
      <c r="F13" s="79">
        <v>10</v>
      </c>
      <c r="G13" s="79" t="s">
        <v>23</v>
      </c>
      <c r="H13" s="79">
        <v>1</v>
      </c>
      <c r="I13" s="85">
        <v>983270</v>
      </c>
      <c r="J13" s="85">
        <v>827</v>
      </c>
      <c r="K13" s="85">
        <v>2033630</v>
      </c>
      <c r="L13" s="85">
        <v>1712</v>
      </c>
      <c r="M13" s="85">
        <v>2086900</v>
      </c>
      <c r="N13" s="85">
        <v>1732</v>
      </c>
      <c r="O13" s="85">
        <v>1256650</v>
      </c>
      <c r="P13" s="85">
        <v>1045</v>
      </c>
      <c r="Q13" s="81">
        <f>+I13+K13+M13+O13</f>
        <v>6360450</v>
      </c>
      <c r="R13" s="54">
        <f>+J13+L13+N13+P13</f>
        <v>5316</v>
      </c>
      <c r="S13" s="51" t="e">
        <f t="shared" si="0"/>
        <v>#VALUE!</v>
      </c>
      <c r="T13" s="51">
        <f t="shared" si="1"/>
        <v>1196.4729119638826</v>
      </c>
      <c r="U13" s="52">
        <v>0</v>
      </c>
      <c r="V13" s="82">
        <f t="shared" si="2"/>
      </c>
      <c r="W13" s="53">
        <v>6360450</v>
      </c>
      <c r="X13" s="53">
        <v>5316</v>
      </c>
      <c r="Y13" s="83">
        <f t="shared" si="3"/>
        <v>1196.4729119638826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7.25" thickBot="1">
      <c r="A15" s="22"/>
      <c r="B15" s="66" t="s">
        <v>17</v>
      </c>
      <c r="C15" s="67"/>
      <c r="D15" s="67"/>
      <c r="E15" s="68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226876653</v>
      </c>
      <c r="R15" s="27">
        <f>SUM(R4:R14)</f>
        <v>202888</v>
      </c>
      <c r="S15" s="28">
        <f>R15/G15</f>
        <v>6544.774193548387</v>
      </c>
      <c r="T15" s="55">
        <f>Q15/R15</f>
        <v>1118.235938054493</v>
      </c>
      <c r="U15" s="39">
        <v>236311711</v>
      </c>
      <c r="V15" s="38">
        <f>IF(U15&lt;&gt;0,-(U15-Q15)/U15,"")</f>
        <v>-0.03992632426075574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2009-01-05T14:43:53Z</cp:lastPrinted>
  <dcterms:created xsi:type="dcterms:W3CDTF">2006-04-04T07:29:08Z</dcterms:created>
  <dcterms:modified xsi:type="dcterms:W3CDTF">2009-01-05T14:44:24Z</dcterms:modified>
  <cp:category/>
  <cp:version/>
  <cp:contentType/>
  <cp:contentStatus/>
</cp:coreProperties>
</file>