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<sst xmlns="http://schemas.openxmlformats.org/spreadsheetml/2006/main" count="62" uniqueCount="38">
  <si>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</si>
  <si>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</si>
  <si>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</si>
  <si>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</si>
  <si>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</si>
  <si>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</si>
  <si>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</si>
  <si>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</si>
  <si>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</si>
  <si>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</si>
  <si>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</si>
  <si>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</si>
  <si>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</si>
  <si>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</si>
  <si>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</si>
  <si>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</si>
  <si>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</si>
  <si>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</si>
  <si>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</si>
  <si>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</si>
  <si>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</si>
  <si>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Watchmen</t>
  </si>
  <si>
    <t>UIP</t>
  </si>
  <si>
    <t>He's Just Not that into You</t>
  </si>
  <si>
    <t>InterCom</t>
  </si>
  <si>
    <t>n/a</t>
  </si>
  <si>
    <t>Slumdog Millionaire</t>
  </si>
  <si>
    <t>Forum Hungary</t>
  </si>
  <si>
    <t>My Bloody Valentine 3D</t>
  </si>
  <si>
    <t>The Curious Case of Benjamin Button</t>
  </si>
  <si>
    <t>Largo Winch</t>
  </si>
  <si>
    <t>Best Hollywood</t>
  </si>
  <si>
    <t>Bolt 3D</t>
  </si>
  <si>
    <t>Valkyrie</t>
  </si>
  <si>
    <t>Hotel for Dogs</t>
  </si>
  <si>
    <t>20+1</t>
  </si>
  <si>
    <t>Made in Hungaria (local)</t>
  </si>
  <si>
    <t>Budapest Film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</si>
</sst>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4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 horizontal="right"/>
    </xf>
    <xf numFmtId="3" fontId="14" fillId="34" borderId="28" xfId="60" applyNumberFormat="1" applyFont="1" applyFill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 vertical="center"/>
    </xf>
    <xf numFmtId="3" fontId="14" fillId="0" borderId="26" xfId="40" applyNumberFormat="1" applyFont="1" applyBorder="1" applyAlignment="1">
      <alignment/>
    </xf>
    <xf numFmtId="3" fontId="14" fillId="34" borderId="26" xfId="0" applyNumberFormat="1" applyFont="1" applyFill="1" applyBorder="1" applyAlignment="1">
      <alignment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4" fillId="34" borderId="26" xfId="41" applyNumberFormat="1" applyFont="1" applyFill="1" applyBorder="1" applyAlignment="1">
      <alignment/>
    </xf>
    <xf numFmtId="3" fontId="14" fillId="34" borderId="26" xfId="40" applyNumberFormat="1" applyFont="1" applyFill="1" applyBorder="1" applyAlignment="1">
      <alignment horizontal="right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87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49400" y="447675"/>
          <a:ext cx="28765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MARCH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8.57421875" style="0" customWidth="1"/>
    <col min="11" max="11" width="15.57421875" style="0" customWidth="1"/>
    <col min="12" max="12" width="8.28125" style="0" customWidth="1"/>
    <col min="13" max="13" width="15.00390625" style="0" customWidth="1"/>
    <col min="14" max="14" width="8.421875" style="0" customWidth="1"/>
    <col min="15" max="15" width="14.7109375" style="0" customWidth="1"/>
    <col min="16" max="16" width="9.1406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4" t="s">
        <v>21</v>
      </c>
      <c r="D4" s="65">
        <v>39877</v>
      </c>
      <c r="E4" s="66" t="s">
        <v>22</v>
      </c>
      <c r="F4" s="67">
        <v>28</v>
      </c>
      <c r="G4" s="67">
        <v>28</v>
      </c>
      <c r="H4" s="67">
        <v>1</v>
      </c>
      <c r="I4" s="57">
        <v>4955816</v>
      </c>
      <c r="J4" s="57">
        <v>4571</v>
      </c>
      <c r="K4" s="55">
        <v>5487210</v>
      </c>
      <c r="L4" s="55">
        <v>5013</v>
      </c>
      <c r="M4" s="55">
        <v>8555585</v>
      </c>
      <c r="N4" s="55">
        <v>7771</v>
      </c>
      <c r="O4" s="55">
        <v>6063219</v>
      </c>
      <c r="P4" s="55">
        <v>5444</v>
      </c>
      <c r="Q4" s="51">
        <f>+I4+K4+M4+O4</f>
        <v>25061830</v>
      </c>
      <c r="R4" s="54">
        <f>+J4+L4+N4+P4</f>
        <v>22799</v>
      </c>
      <c r="S4" s="52">
        <f aca="true" t="shared" si="0" ref="S4:S9">IF(Q4&lt;&gt;0,R4/G4,"")</f>
        <v>814.25</v>
      </c>
      <c r="T4" s="52">
        <f aca="true" t="shared" si="1" ref="T4:T9">IF(Q4&lt;&gt;0,Q4/R4,"")</f>
        <v>1099.2512829510067</v>
      </c>
      <c r="U4" s="68">
        <v>0</v>
      </c>
      <c r="V4" s="74">
        <f aca="true" t="shared" si="2" ref="V4:V9">IF(U4&lt;&gt;0,-(U4-Q4)/U4,"")</f>
      </c>
      <c r="W4" s="53">
        <v>25061830</v>
      </c>
      <c r="X4" s="53">
        <v>22799</v>
      </c>
      <c r="Y4" s="58">
        <f aca="true" t="shared" si="3" ref="Y4:Y9">W4/X4</f>
        <v>1099.2512829510067</v>
      </c>
    </row>
    <row r="5" spans="1:25" ht="30" customHeight="1">
      <c r="A5" s="40">
        <v>2</v>
      </c>
      <c r="B5" s="41"/>
      <c r="C5" s="64" t="s">
        <v>23</v>
      </c>
      <c r="D5" s="65">
        <v>39870</v>
      </c>
      <c r="E5" s="66" t="s">
        <v>24</v>
      </c>
      <c r="F5" s="67">
        <v>30</v>
      </c>
      <c r="G5" s="67" t="s">
        <v>25</v>
      </c>
      <c r="H5" s="67">
        <v>2</v>
      </c>
      <c r="I5" s="57">
        <v>2752672</v>
      </c>
      <c r="J5" s="57">
        <v>2547</v>
      </c>
      <c r="K5" s="57">
        <v>5393150</v>
      </c>
      <c r="L5" s="57">
        <v>4929</v>
      </c>
      <c r="M5" s="57">
        <v>9855753</v>
      </c>
      <c r="N5" s="57">
        <v>8903</v>
      </c>
      <c r="O5" s="57">
        <v>6222845</v>
      </c>
      <c r="P5" s="57">
        <v>5525</v>
      </c>
      <c r="Q5" s="51">
        <f aca="true" t="shared" si="4" ref="Q5:R9">+I5+K5+M5+O5</f>
        <v>24224420</v>
      </c>
      <c r="R5" s="54">
        <f t="shared" si="4"/>
        <v>21904</v>
      </c>
      <c r="S5" s="52" t="e">
        <f t="shared" si="0"/>
        <v>#VALUE!</v>
      </c>
      <c r="T5" s="52">
        <f t="shared" si="1"/>
        <v>1105.9359021183345</v>
      </c>
      <c r="U5" s="68">
        <v>31632180</v>
      </c>
      <c r="V5" s="74">
        <f t="shared" si="2"/>
        <v>-0.23418430218846756</v>
      </c>
      <c r="W5" s="59">
        <v>64764895</v>
      </c>
      <c r="X5" s="59">
        <v>59285</v>
      </c>
      <c r="Y5" s="58">
        <f t="shared" si="3"/>
        <v>1092.433077506958</v>
      </c>
    </row>
    <row r="6" spans="1:25" ht="30" customHeight="1">
      <c r="A6" s="40">
        <v>3</v>
      </c>
      <c r="B6" s="41"/>
      <c r="C6" s="64" t="s">
        <v>26</v>
      </c>
      <c r="D6" s="65">
        <v>39864</v>
      </c>
      <c r="E6" s="66" t="s">
        <v>27</v>
      </c>
      <c r="F6" s="67">
        <v>17</v>
      </c>
      <c r="G6" s="67" t="s">
        <v>25</v>
      </c>
      <c r="H6" s="67">
        <v>3</v>
      </c>
      <c r="I6" s="55">
        <v>1817545</v>
      </c>
      <c r="J6" s="55">
        <v>1614</v>
      </c>
      <c r="K6" s="55">
        <v>3288019</v>
      </c>
      <c r="L6" s="55">
        <v>2869</v>
      </c>
      <c r="M6" s="55">
        <v>7640891</v>
      </c>
      <c r="N6" s="55">
        <v>6681</v>
      </c>
      <c r="O6" s="55">
        <v>5811905</v>
      </c>
      <c r="P6" s="55">
        <v>5066</v>
      </c>
      <c r="Q6" s="51">
        <f t="shared" si="4"/>
        <v>18558360</v>
      </c>
      <c r="R6" s="54">
        <f t="shared" si="4"/>
        <v>16230</v>
      </c>
      <c r="S6" s="52" t="e">
        <f t="shared" si="0"/>
        <v>#VALUE!</v>
      </c>
      <c r="T6" s="52">
        <f t="shared" si="1"/>
        <v>1143.460258780037</v>
      </c>
      <c r="U6" s="68">
        <v>18348959</v>
      </c>
      <c r="V6" s="74">
        <f t="shared" si="2"/>
        <v>0.011412146051446297</v>
      </c>
      <c r="W6" s="53">
        <v>64889929</v>
      </c>
      <c r="X6" s="53">
        <v>59856</v>
      </c>
      <c r="Y6" s="58">
        <f t="shared" si="3"/>
        <v>1084.1006582464581</v>
      </c>
    </row>
    <row r="7" spans="1:25" ht="30" customHeight="1">
      <c r="A7" s="40">
        <v>4</v>
      </c>
      <c r="B7" s="41"/>
      <c r="C7" s="48" t="s">
        <v>28</v>
      </c>
      <c r="D7" s="65">
        <v>39870</v>
      </c>
      <c r="E7" s="49" t="s">
        <v>27</v>
      </c>
      <c r="F7" s="50">
        <v>7</v>
      </c>
      <c r="G7" s="50" t="s">
        <v>25</v>
      </c>
      <c r="H7" s="50">
        <v>2</v>
      </c>
      <c r="I7" s="55">
        <v>1580515</v>
      </c>
      <c r="J7" s="55">
        <v>1039</v>
      </c>
      <c r="K7" s="55">
        <v>4239469</v>
      </c>
      <c r="L7" s="55">
        <v>2778</v>
      </c>
      <c r="M7" s="55">
        <v>6559912</v>
      </c>
      <c r="N7" s="55">
        <v>4269</v>
      </c>
      <c r="O7" s="55">
        <v>3888745</v>
      </c>
      <c r="P7" s="55">
        <v>2468</v>
      </c>
      <c r="Q7" s="51">
        <f t="shared" si="4"/>
        <v>16268641</v>
      </c>
      <c r="R7" s="54">
        <f t="shared" si="4"/>
        <v>10554</v>
      </c>
      <c r="S7" s="52" t="e">
        <f t="shared" si="0"/>
        <v>#VALUE!</v>
      </c>
      <c r="T7" s="52">
        <f t="shared" si="1"/>
        <v>1541.4668372181163</v>
      </c>
      <c r="U7" s="68">
        <v>17706325</v>
      </c>
      <c r="V7" s="74">
        <f t="shared" si="2"/>
        <v>-0.08119606976602993</v>
      </c>
      <c r="W7" s="53">
        <v>48913565</v>
      </c>
      <c r="X7" s="53">
        <v>31915</v>
      </c>
      <c r="Y7" s="58">
        <f t="shared" si="3"/>
        <v>1532.6199279335735</v>
      </c>
    </row>
    <row r="8" spans="1:25" ht="30" customHeight="1">
      <c r="A8" s="40">
        <v>5</v>
      </c>
      <c r="B8" s="41"/>
      <c r="C8" s="70" t="s">
        <v>34</v>
      </c>
      <c r="D8" s="65">
        <v>39870</v>
      </c>
      <c r="E8" s="66" t="s">
        <v>22</v>
      </c>
      <c r="F8" s="67" t="s">
        <v>35</v>
      </c>
      <c r="G8" s="67">
        <v>21</v>
      </c>
      <c r="H8" s="67">
        <v>2</v>
      </c>
      <c r="I8" s="76">
        <v>519365</v>
      </c>
      <c r="J8" s="76">
        <v>490</v>
      </c>
      <c r="K8" s="73">
        <v>1754347</v>
      </c>
      <c r="L8" s="73">
        <v>1692</v>
      </c>
      <c r="M8" s="73">
        <v>6507665</v>
      </c>
      <c r="N8" s="73">
        <v>6238</v>
      </c>
      <c r="O8" s="73">
        <v>6166580</v>
      </c>
      <c r="P8" s="73">
        <v>5795</v>
      </c>
      <c r="Q8" s="51">
        <f t="shared" si="4"/>
        <v>14947957</v>
      </c>
      <c r="R8" s="54">
        <f t="shared" si="4"/>
        <v>14215</v>
      </c>
      <c r="S8" s="52">
        <f t="shared" si="0"/>
        <v>676.9047619047619</v>
      </c>
      <c r="T8" s="52">
        <f t="shared" si="1"/>
        <v>1051.5622230038691</v>
      </c>
      <c r="U8" s="68">
        <v>15806792</v>
      </c>
      <c r="V8" s="74">
        <f t="shared" si="2"/>
        <v>-0.05433328913292463</v>
      </c>
      <c r="W8" s="53">
        <v>32755039</v>
      </c>
      <c r="X8" s="53">
        <v>31361</v>
      </c>
      <c r="Y8" s="58">
        <f t="shared" si="3"/>
        <v>1044.4513567807148</v>
      </c>
    </row>
    <row r="9" spans="1:25" ht="30" customHeight="1">
      <c r="A9" s="40">
        <v>6</v>
      </c>
      <c r="B9" s="41"/>
      <c r="C9" s="64" t="s">
        <v>36</v>
      </c>
      <c r="D9" s="65">
        <v>39849</v>
      </c>
      <c r="E9" s="66" t="s">
        <v>37</v>
      </c>
      <c r="F9" s="67">
        <v>30</v>
      </c>
      <c r="G9" s="67" t="s">
        <v>25</v>
      </c>
      <c r="H9" s="67">
        <v>5</v>
      </c>
      <c r="I9" s="75">
        <v>972190</v>
      </c>
      <c r="J9" s="75">
        <v>1313</v>
      </c>
      <c r="K9" s="75">
        <v>2374750</v>
      </c>
      <c r="L9" s="75">
        <v>2376</v>
      </c>
      <c r="M9" s="75">
        <v>5860075</v>
      </c>
      <c r="N9" s="75">
        <v>5362</v>
      </c>
      <c r="O9" s="75">
        <v>3678375</v>
      </c>
      <c r="P9" s="75">
        <v>3512</v>
      </c>
      <c r="Q9" s="51">
        <f t="shared" si="4"/>
        <v>12885390</v>
      </c>
      <c r="R9" s="54">
        <f t="shared" si="4"/>
        <v>12563</v>
      </c>
      <c r="S9" s="52" t="e">
        <f t="shared" si="0"/>
        <v>#VALUE!</v>
      </c>
      <c r="T9" s="52">
        <f t="shared" si="1"/>
        <v>1025.6618642044098</v>
      </c>
      <c r="U9" s="68">
        <v>17105460</v>
      </c>
      <c r="V9" s="74">
        <f t="shared" si="2"/>
        <v>-0.2467089455647495</v>
      </c>
      <c r="W9" s="59">
        <v>169211245</v>
      </c>
      <c r="X9" s="59">
        <v>166323</v>
      </c>
      <c r="Y9" s="69">
        <f t="shared" si="3"/>
        <v>1017.3652772015897</v>
      </c>
    </row>
    <row r="10" spans="1:25" ht="30" customHeight="1">
      <c r="A10" s="40">
        <v>7</v>
      </c>
      <c r="B10" s="41"/>
      <c r="C10" s="48" t="s">
        <v>33</v>
      </c>
      <c r="D10" s="65">
        <v>39863</v>
      </c>
      <c r="E10" s="49" t="s">
        <v>24</v>
      </c>
      <c r="F10" s="50">
        <v>28</v>
      </c>
      <c r="G10" s="50" t="s">
        <v>25</v>
      </c>
      <c r="H10" s="50">
        <v>3</v>
      </c>
      <c r="I10" s="57">
        <v>811115</v>
      </c>
      <c r="J10" s="57">
        <v>762</v>
      </c>
      <c r="K10" s="57">
        <v>1740930</v>
      </c>
      <c r="L10" s="57">
        <v>1575</v>
      </c>
      <c r="M10" s="57">
        <v>3531615</v>
      </c>
      <c r="N10" s="57">
        <v>3129</v>
      </c>
      <c r="O10" s="57">
        <v>2113665</v>
      </c>
      <c r="P10" s="57">
        <v>1863</v>
      </c>
      <c r="Q10" s="51">
        <f>+I10+K10+M10+O10</f>
        <v>8197325</v>
      </c>
      <c r="R10" s="54">
        <f>+J10+L10+N10+P10</f>
        <v>7329</v>
      </c>
      <c r="S10" s="52" t="e">
        <f>IF(Q10&lt;&gt;0,R10/G10,"")</f>
        <v>#VALUE!</v>
      </c>
      <c r="T10" s="52">
        <f>IF(Q10&lt;&gt;0,Q10/R10,"")</f>
        <v>1118.4779642516032</v>
      </c>
      <c r="U10" s="68">
        <v>13806700</v>
      </c>
      <c r="V10" s="74">
        <f>IF(U10&lt;&gt;0,-(U10-Q10)/U10,"")</f>
        <v>-0.4062791977807876</v>
      </c>
      <c r="W10" s="59">
        <v>57478715</v>
      </c>
      <c r="X10" s="59">
        <v>52394</v>
      </c>
      <c r="Y10" s="58">
        <f>W10/X10</f>
        <v>1097.0476581287933</v>
      </c>
    </row>
    <row r="11" spans="1:25" ht="30" customHeight="1">
      <c r="A11" s="40">
        <v>8</v>
      </c>
      <c r="B11" s="41"/>
      <c r="C11" s="70" t="s">
        <v>32</v>
      </c>
      <c r="D11" s="65">
        <v>39842</v>
      </c>
      <c r="E11" s="66" t="s">
        <v>27</v>
      </c>
      <c r="F11" s="67">
        <v>37</v>
      </c>
      <c r="G11" s="67" t="s">
        <v>25</v>
      </c>
      <c r="H11" s="67">
        <v>6</v>
      </c>
      <c r="I11" s="55">
        <v>293670</v>
      </c>
      <c r="J11" s="55">
        <v>307</v>
      </c>
      <c r="K11" s="55">
        <v>915870</v>
      </c>
      <c r="L11" s="55">
        <v>954</v>
      </c>
      <c r="M11" s="55">
        <v>3714210</v>
      </c>
      <c r="N11" s="55">
        <v>3008</v>
      </c>
      <c r="O11" s="55">
        <v>3246320</v>
      </c>
      <c r="P11" s="55">
        <v>2639</v>
      </c>
      <c r="Q11" s="51">
        <f aca="true" t="shared" si="5" ref="Q11:R13">+I11+K11+M11+O11</f>
        <v>8170070</v>
      </c>
      <c r="R11" s="54">
        <f t="shared" si="5"/>
        <v>6908</v>
      </c>
      <c r="S11" s="52" t="e">
        <f>IF(Q11&lt;&gt;0,R11/G11,"")</f>
        <v>#VALUE!</v>
      </c>
      <c r="T11" s="52">
        <f>IF(Q11&lt;&gt;0,Q11/R11,"")</f>
        <v>1182.6968731905038</v>
      </c>
      <c r="U11" s="68">
        <v>11543260</v>
      </c>
      <c r="V11" s="74">
        <f>IF(U11&lt;&gt;0,-(U11-Q11)/U11,"")</f>
        <v>-0.2922216081072418</v>
      </c>
      <c r="W11" s="53">
        <v>174928382</v>
      </c>
      <c r="X11" s="53">
        <v>144121</v>
      </c>
      <c r="Y11" s="58">
        <f>W11/X11</f>
        <v>1213.7605345508289</v>
      </c>
    </row>
    <row r="12" spans="1:25" ht="30" customHeight="1">
      <c r="A12" s="40">
        <v>9</v>
      </c>
      <c r="B12" s="41"/>
      <c r="C12" s="66" t="s">
        <v>30</v>
      </c>
      <c r="D12" s="65">
        <v>39877</v>
      </c>
      <c r="E12" s="66" t="s">
        <v>31</v>
      </c>
      <c r="F12" s="67">
        <v>17</v>
      </c>
      <c r="G12" s="67" t="s">
        <v>25</v>
      </c>
      <c r="H12" s="67">
        <v>1</v>
      </c>
      <c r="I12" s="71">
        <v>645590</v>
      </c>
      <c r="J12" s="71">
        <v>1305</v>
      </c>
      <c r="K12" s="71">
        <v>1208320</v>
      </c>
      <c r="L12" s="71">
        <v>1037</v>
      </c>
      <c r="M12" s="71">
        <v>2873660</v>
      </c>
      <c r="N12" s="71">
        <v>2452</v>
      </c>
      <c r="O12" s="71">
        <v>1771140</v>
      </c>
      <c r="P12" s="71">
        <v>1514</v>
      </c>
      <c r="Q12" s="51">
        <f t="shared" si="5"/>
        <v>6498710</v>
      </c>
      <c r="R12" s="54">
        <f t="shared" si="5"/>
        <v>6308</v>
      </c>
      <c r="S12" s="52" t="e">
        <f>IF(Q12&lt;&gt;0,R12/G12,"")</f>
        <v>#VALUE!</v>
      </c>
      <c r="T12" s="52">
        <f>IF(Q12&lt;&gt;0,Q12/R12,"")</f>
        <v>1030.2330374128092</v>
      </c>
      <c r="U12" s="68">
        <v>0</v>
      </c>
      <c r="V12" s="74">
        <f>IF(U12&lt;&gt;0,-(U12-Q12)/U12,"")</f>
      </c>
      <c r="W12" s="59">
        <v>6498710</v>
      </c>
      <c r="X12" s="59">
        <v>6308</v>
      </c>
      <c r="Y12" s="58">
        <f>W12/X12</f>
        <v>1030.2330374128092</v>
      </c>
    </row>
    <row r="13" spans="1:25" ht="30" customHeight="1">
      <c r="A13" s="40">
        <v>10</v>
      </c>
      <c r="B13" s="41"/>
      <c r="C13" s="70" t="s">
        <v>29</v>
      </c>
      <c r="D13" s="65">
        <v>39849</v>
      </c>
      <c r="E13" s="66" t="s">
        <v>24</v>
      </c>
      <c r="F13" s="67">
        <v>31</v>
      </c>
      <c r="G13" s="67" t="s">
        <v>25</v>
      </c>
      <c r="H13" s="67">
        <v>5</v>
      </c>
      <c r="I13" s="72">
        <v>604970</v>
      </c>
      <c r="J13" s="72">
        <v>558</v>
      </c>
      <c r="K13" s="57">
        <v>1140190</v>
      </c>
      <c r="L13" s="57">
        <v>1050</v>
      </c>
      <c r="M13" s="57">
        <v>2576055</v>
      </c>
      <c r="N13" s="57">
        <v>2306</v>
      </c>
      <c r="O13" s="57">
        <v>1749670</v>
      </c>
      <c r="P13" s="57">
        <v>1566</v>
      </c>
      <c r="Q13" s="51">
        <f t="shared" si="5"/>
        <v>6070885</v>
      </c>
      <c r="R13" s="54">
        <f t="shared" si="5"/>
        <v>5480</v>
      </c>
      <c r="S13" s="52" t="e">
        <f>IF(Q13&lt;&gt;0,R13/G13,"")</f>
        <v>#VALUE!</v>
      </c>
      <c r="T13" s="52">
        <f>IF(Q13&lt;&gt;0,Q13/R13,"")</f>
        <v>1107.8257299270074</v>
      </c>
      <c r="U13" s="68">
        <v>10428140</v>
      </c>
      <c r="V13" s="74">
        <f>IF(U13&lt;&gt;0,-(U13-Q13)/U13,"")</f>
        <v>-0.4178362584315132</v>
      </c>
      <c r="W13" s="59">
        <v>108089602</v>
      </c>
      <c r="X13" s="59">
        <v>98883</v>
      </c>
      <c r="Y13" s="58">
        <f>W13/X13</f>
        <v>1093.1060141783723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60"/>
      <c r="J14" s="60"/>
      <c r="K14" s="60"/>
      <c r="L14" s="60"/>
      <c r="M14" s="60"/>
      <c r="N14" s="60"/>
      <c r="O14" s="60"/>
      <c r="P14" s="60"/>
      <c r="Q14" s="61"/>
      <c r="R14" s="62"/>
      <c r="S14" s="63"/>
      <c r="T14" s="60"/>
      <c r="U14" s="60"/>
      <c r="V14" s="60"/>
      <c r="W14" s="60"/>
      <c r="X14" s="60"/>
      <c r="Y14" s="60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140883588</v>
      </c>
      <c r="R15" s="27">
        <f>SUM(R4:R14)</f>
        <v>124290</v>
      </c>
      <c r="S15" s="28">
        <f>R15/G15</f>
        <v>2536.530612244898</v>
      </c>
      <c r="T15" s="56">
        <f>Q15/R15</f>
        <v>1133.5070238957278</v>
      </c>
      <c r="U15" s="39">
        <v>147719936</v>
      </c>
      <c r="V15" s="38">
        <f>IF(U15&lt;&gt;0,-(U15-Q15)/U15,"")</f>
        <v>-0.04627911563676822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LENOVO USER</cp:lastModifiedBy>
  <cp:lastPrinted>2008-10-22T07:58:06Z</cp:lastPrinted>
  <dcterms:created xsi:type="dcterms:W3CDTF">2006-04-04T07:29:08Z</dcterms:created>
  <dcterms:modified xsi:type="dcterms:W3CDTF">2009-03-09T14:35:12Z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