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33" sheetId="1" r:id="rId1"/>
  </sheets>
  <definedNames/>
  <calcPr fullCalcOnLoad="1"/>
</workbook>
</file>

<file path=xl/sharedStrings.xml><?xml version="1.0" encoding="utf-8"?>
<sst xmlns="http://schemas.openxmlformats.org/spreadsheetml/2006/main" count="65" uniqueCount="40">
  <si>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</si>
  <si>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</si>
  <si>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</si>
  <si>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</si>
  <si>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</si>
  <si>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</si>
  <si>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</si>
  <si>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</si>
  <si>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</si>
  <si>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</si>
  <si>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</si>
  <si>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</si>
  <si>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</si>
  <si>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</si>
  <si>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</si>
  <si>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</si>
  <si>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</si>
  <si>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</si>
  <si>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</si>
  <si>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</si>
  <si>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</si>
  <si>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G-Force</t>
  </si>
  <si>
    <t>Forum Hungary</t>
  </si>
  <si>
    <t>25+15</t>
  </si>
  <si>
    <t>n/a</t>
  </si>
  <si>
    <t>Inglourious Basterds</t>
  </si>
  <si>
    <t>UIP</t>
  </si>
  <si>
    <t>Harry Potter and the Half-Blood Prince</t>
  </si>
  <si>
    <t>InterCom</t>
  </si>
  <si>
    <t>41+7+1</t>
  </si>
  <si>
    <t>Ice Age: Dawn of the Dinosaurs</t>
  </si>
  <si>
    <t>32+15</t>
  </si>
  <si>
    <t>Last Chance Harvey</t>
  </si>
  <si>
    <t>Budapest Film</t>
  </si>
  <si>
    <t>Drag Me to Hell</t>
  </si>
  <si>
    <t>My Life in Ruins</t>
  </si>
  <si>
    <t>The Proposal</t>
  </si>
  <si>
    <t>The Hangover</t>
  </si>
  <si>
    <t>G.I. Joe: Rise of Cobra</t>
  </si>
  <si>
    <t>30+1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</si>
</sst>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0\ \ "/>
    <numFmt numFmtId="181" formatCode="dd/mm/yy"/>
    <numFmt numFmtId="182" formatCode="#,##0\ "/>
    <numFmt numFmtId="183" formatCode="0\ %\ "/>
    <numFmt numFmtId="184" formatCode="#,##0.00\ "/>
    <numFmt numFmtId="185" formatCode="_(* #,##0_);_(* \(#,##0\);_(* &quot;-&quot;??_);_(@_)"/>
    <numFmt numFmtId="186" formatCode="_-* #,##0\ _F_t_-;\-* #,##0\ _F_t_-;_-* &quot;-&quot;??\ _F_t_-;_-@_-"/>
    <numFmt numFmtId="187" formatCode="#,##0_ ;[Red]\-#,##0\ "/>
    <numFmt numFmtId="188" formatCode="[$-40E]yyyy\.\ mmmm\ d\."/>
    <numFmt numFmtId="189" formatCode="dd/mm/yyyy;@"/>
  </numFmts>
  <fonts count="39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rebuchet MS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7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17" borderId="7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7" fillId="4" borderId="0" applyNumberFormat="0" applyBorder="0" applyAlignment="0" applyProtection="0"/>
    <xf numFmtId="0" fontId="28" fillId="22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9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32" fillId="23" borderId="0" applyNumberFormat="0" applyBorder="0" applyAlignment="0" applyProtection="0"/>
    <xf numFmtId="0" fontId="33" fillId="2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79" fontId="2" fillId="24" borderId="11" xfId="39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0" fontId="2" fillId="24" borderId="11" xfId="0" applyNumberFormat="1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horizontal="right" vertical="center"/>
      <protection locked="0"/>
    </xf>
    <xf numFmtId="0" fontId="2" fillId="24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1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24" borderId="16" xfId="0" applyNumberFormat="1" applyFont="1" applyFill="1" applyBorder="1" applyAlignment="1" applyProtection="1">
      <alignment horizontal="center" vertical="center"/>
      <protection/>
    </xf>
    <xf numFmtId="0" fontId="11" fillId="24" borderId="17" xfId="0" applyFont="1" applyFill="1" applyBorder="1" applyAlignment="1" applyProtection="1">
      <alignment horizontal="center" vertical="center"/>
      <protection/>
    </xf>
    <xf numFmtId="180" fontId="11" fillId="24" borderId="18" xfId="0" applyNumberFormat="1" applyFont="1" applyFill="1" applyBorder="1" applyAlignment="1" applyProtection="1">
      <alignment vertical="center"/>
      <protection/>
    </xf>
    <xf numFmtId="182" fontId="11" fillId="24" borderId="19" xfId="0" applyNumberFormat="1" applyFont="1" applyFill="1" applyBorder="1" applyAlignment="1" applyProtection="1">
      <alignment vertical="center"/>
      <protection/>
    </xf>
    <xf numFmtId="182" fontId="11" fillId="24" borderId="20" xfId="0" applyNumberFormat="1" applyFont="1" applyFill="1" applyBorder="1" applyAlignment="1" applyProtection="1">
      <alignment vertical="center"/>
      <protection/>
    </xf>
    <xf numFmtId="182" fontId="11" fillId="24" borderId="20" xfId="0" applyNumberFormat="1" applyFont="1" applyFill="1" applyBorder="1" applyAlignment="1" applyProtection="1">
      <alignment horizontal="right" vertical="center"/>
      <protection/>
    </xf>
    <xf numFmtId="185" fontId="11" fillId="24" borderId="21" xfId="0" applyNumberFormat="1" applyFont="1" applyFill="1" applyBorder="1" applyAlignment="1" applyProtection="1">
      <alignment horizontal="right" vertical="center"/>
      <protection/>
    </xf>
    <xf numFmtId="1" fontId="11" fillId="24" borderId="22" xfId="0" applyNumberFormat="1" applyFont="1" applyFill="1" applyBorder="1" applyAlignment="1" applyProtection="1">
      <alignment horizontal="center" vertical="center"/>
      <protection/>
    </xf>
    <xf numFmtId="185" fontId="11" fillId="24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83" fontId="14" fillId="0" borderId="24" xfId="55" applyNumberFormat="1" applyFont="1" applyFill="1" applyBorder="1" applyAlignment="1" applyProtection="1">
      <alignment vertical="center"/>
      <protection/>
    </xf>
    <xf numFmtId="3" fontId="11" fillId="24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0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15" fillId="25" borderId="26" xfId="0" applyFont="1" applyFill="1" applyBorder="1" applyAlignment="1" applyProtection="1">
      <alignment vertical="center"/>
      <protection locked="0"/>
    </xf>
    <xf numFmtId="0" fontId="15" fillId="25" borderId="26" xfId="0" applyFont="1" applyFill="1" applyBorder="1" applyAlignment="1" applyProtection="1">
      <alignment horizontal="left" vertical="center"/>
      <protection locked="0"/>
    </xf>
    <xf numFmtId="0" fontId="14" fillId="25" borderId="26" xfId="0" applyFont="1" applyFill="1" applyBorder="1" applyAlignment="1" applyProtection="1">
      <alignment horizontal="center" vertical="center"/>
      <protection locked="0"/>
    </xf>
    <xf numFmtId="3" fontId="16" fillId="25" borderId="26" xfId="0" applyNumberFormat="1" applyFont="1" applyFill="1" applyBorder="1" applyAlignment="1">
      <alignment/>
    </xf>
    <xf numFmtId="3" fontId="11" fillId="24" borderId="19" xfId="0" applyNumberFormat="1" applyFont="1" applyFill="1" applyBorder="1" applyAlignment="1" applyProtection="1">
      <alignment vertical="center"/>
      <protection/>
    </xf>
    <xf numFmtId="3" fontId="14" fillId="25" borderId="26" xfId="55" applyNumberFormat="1" applyFont="1" applyFill="1" applyBorder="1" applyAlignment="1" applyProtection="1">
      <alignment horizontal="right" vertical="center"/>
      <protection/>
    </xf>
    <xf numFmtId="3" fontId="16" fillId="25" borderId="26" xfId="39" applyNumberFormat="1" applyFont="1" applyFill="1" applyBorder="1" applyAlignment="1">
      <alignment/>
    </xf>
    <xf numFmtId="3" fontId="8" fillId="0" borderId="0" xfId="39" applyNumberFormat="1" applyFont="1" applyBorder="1" applyAlignment="1" applyProtection="1">
      <alignment vertical="center"/>
      <protection/>
    </xf>
    <xf numFmtId="3" fontId="9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horizontal="right" vertical="center"/>
      <protection/>
    </xf>
    <xf numFmtId="189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>
      <alignment/>
    </xf>
    <xf numFmtId="3" fontId="16" fillId="25" borderId="26" xfId="39" applyNumberFormat="1" applyFont="1" applyFill="1" applyBorder="1" applyAlignment="1" applyProtection="1">
      <alignment horizontal="right"/>
      <protection/>
    </xf>
    <xf numFmtId="3" fontId="14" fillId="25" borderId="26" xfId="39" applyNumberFormat="1" applyFont="1" applyFill="1" applyBorder="1" applyAlignment="1" applyProtection="1">
      <alignment horizontal="right"/>
      <protection/>
    </xf>
    <xf numFmtId="3" fontId="14" fillId="25" borderId="26" xfId="55" applyNumberFormat="1" applyFont="1" applyFill="1" applyBorder="1" applyAlignment="1" applyProtection="1">
      <alignment horizontal="right"/>
      <protection/>
    </xf>
    <xf numFmtId="3" fontId="16" fillId="25" borderId="26" xfId="0" applyNumberFormat="1" applyFont="1" applyFill="1" applyBorder="1" applyAlignment="1">
      <alignment horizontal="right"/>
    </xf>
    <xf numFmtId="183" fontId="14" fillId="25" borderId="26" xfId="55" applyNumberFormat="1" applyFont="1" applyFill="1" applyBorder="1" applyAlignment="1" applyProtection="1">
      <alignment horizontal="right"/>
      <protection/>
    </xf>
    <xf numFmtId="3" fontId="34" fillId="25" borderId="26" xfId="0" applyNumberFormat="1" applyFont="1" applyFill="1" applyBorder="1" applyAlignment="1">
      <alignment vertical="center"/>
    </xf>
    <xf numFmtId="3" fontId="15" fillId="25" borderId="26" xfId="0" applyNumberFormat="1" applyFont="1" applyFill="1" applyBorder="1" applyAlignment="1" applyProtection="1">
      <alignment horizontal="left" vertical="center"/>
      <protection locked="0"/>
    </xf>
    <xf numFmtId="3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39" applyNumberFormat="1" applyFont="1" applyFill="1" applyBorder="1" applyAlignment="1">
      <alignment horizontal="right"/>
    </xf>
    <xf numFmtId="3" fontId="14" fillId="25" borderId="26" xfId="55" applyNumberFormat="1" applyFont="1" applyFill="1" applyBorder="1" applyAlignment="1" applyProtection="1">
      <alignment horizontal="center"/>
      <protection/>
    </xf>
    <xf numFmtId="183" fontId="14" fillId="25" borderId="26" xfId="55" applyNumberFormat="1" applyFont="1" applyFill="1" applyBorder="1" applyAlignment="1" applyProtection="1">
      <alignment/>
      <protection/>
    </xf>
    <xf numFmtId="3" fontId="15" fillId="25" borderId="26" xfId="0" applyNumberFormat="1" applyFont="1" applyFill="1" applyBorder="1" applyAlignment="1" applyProtection="1">
      <alignment vertical="center"/>
      <protection locked="0"/>
    </xf>
    <xf numFmtId="3" fontId="14" fillId="0" borderId="26" xfId="39" applyNumberFormat="1" applyFont="1" applyFill="1" applyBorder="1" applyAlignment="1">
      <alignment horizontal="right"/>
    </xf>
    <xf numFmtId="3" fontId="16" fillId="0" borderId="26" xfId="39" applyNumberFormat="1" applyFont="1" applyBorder="1" applyAlignment="1">
      <alignment/>
    </xf>
    <xf numFmtId="3" fontId="14" fillId="0" borderId="26" xfId="40" applyNumberFormat="1" applyFont="1" applyBorder="1" applyAlignment="1">
      <alignment/>
    </xf>
    <xf numFmtId="3" fontId="14" fillId="25" borderId="26" xfId="40" applyNumberFormat="1" applyFont="1" applyFill="1" applyBorder="1" applyAlignment="1">
      <alignment/>
    </xf>
    <xf numFmtId="0" fontId="4" fillId="0" borderId="28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24" borderId="30" xfId="0" applyFont="1" applyFill="1" applyBorder="1" applyAlignment="1" applyProtection="1">
      <alignment horizontal="left" vertical="center"/>
      <protection/>
    </xf>
    <xf numFmtId="0" fontId="11" fillId="24" borderId="22" xfId="0" applyFont="1" applyFill="1" applyBorder="1" applyAlignment="1" applyProtection="1">
      <alignment horizontal="left" vertical="center"/>
      <protection/>
    </xf>
    <xf numFmtId="0" fontId="11" fillId="24" borderId="17" xfId="0" applyFont="1" applyFill="1" applyBorder="1" applyAlignment="1" applyProtection="1">
      <alignment horizontal="left" vertical="center"/>
      <protection/>
    </xf>
    <xf numFmtId="179" fontId="4" fillId="0" borderId="28" xfId="39" applyFont="1" applyFill="1" applyBorder="1" applyAlignment="1" applyProtection="1">
      <alignment horizontal="center" vertical="center"/>
      <protection/>
    </xf>
    <xf numFmtId="179" fontId="4" fillId="0" borderId="15" xfId="39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Percent" xfId="55"/>
    <cellStyle name="Rossz" xfId="56"/>
    <cellStyle name="Semleges" xfId="57"/>
    <cellStyle name="Számítá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9525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6087725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3649325" y="447675"/>
          <a:ext cx="26765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33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20-23 AUGUST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2009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65" zoomScaleNormal="65" zoomScalePageLayoutView="0" workbookViewId="0" topLeftCell="A1">
      <selection activeCell="D2" sqref="D2:D3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15.7109375" style="0" customWidth="1"/>
    <col min="4" max="4" width="14.57421875" style="0" customWidth="1"/>
    <col min="5" max="5" width="11.0039062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5" max="15" width="11.57421875" style="0" customWidth="1"/>
    <col min="16" max="16" width="8.8515625" style="0" customWidth="1"/>
    <col min="17" max="17" width="12.281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84" t="s">
        <v>0</v>
      </c>
      <c r="D2" s="86" t="s">
        <v>1</v>
      </c>
      <c r="E2" s="86" t="s">
        <v>2</v>
      </c>
      <c r="F2" s="89" t="s">
        <v>3</v>
      </c>
      <c r="G2" s="89" t="s">
        <v>4</v>
      </c>
      <c r="H2" s="89" t="s">
        <v>5</v>
      </c>
      <c r="I2" s="77" t="s">
        <v>18</v>
      </c>
      <c r="J2" s="77"/>
      <c r="K2" s="77" t="s">
        <v>6</v>
      </c>
      <c r="L2" s="77"/>
      <c r="M2" s="77" t="s">
        <v>7</v>
      </c>
      <c r="N2" s="77"/>
      <c r="O2" s="77" t="s">
        <v>8</v>
      </c>
      <c r="P2" s="77"/>
      <c r="Q2" s="77" t="s">
        <v>9</v>
      </c>
      <c r="R2" s="77"/>
      <c r="S2" s="77"/>
      <c r="T2" s="77"/>
      <c r="U2" s="77" t="s">
        <v>10</v>
      </c>
      <c r="V2" s="77"/>
      <c r="W2" s="77" t="s">
        <v>11</v>
      </c>
      <c r="X2" s="77"/>
      <c r="Y2" s="80"/>
    </row>
    <row r="3" spans="1:25" ht="30" customHeight="1">
      <c r="A3" s="13"/>
      <c r="B3" s="14"/>
      <c r="C3" s="85"/>
      <c r="D3" s="87"/>
      <c r="E3" s="88"/>
      <c r="F3" s="90"/>
      <c r="G3" s="90"/>
      <c r="H3" s="90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48" t="s">
        <v>21</v>
      </c>
      <c r="D4" s="59">
        <v>40045</v>
      </c>
      <c r="E4" s="49" t="s">
        <v>22</v>
      </c>
      <c r="F4" s="50" t="s">
        <v>23</v>
      </c>
      <c r="G4" s="50" t="s">
        <v>24</v>
      </c>
      <c r="H4" s="50">
        <v>1</v>
      </c>
      <c r="I4" s="60">
        <v>11341440</v>
      </c>
      <c r="J4" s="60">
        <v>8698</v>
      </c>
      <c r="K4" s="60">
        <v>11913485</v>
      </c>
      <c r="L4" s="60">
        <v>9083</v>
      </c>
      <c r="M4" s="60">
        <v>14618590</v>
      </c>
      <c r="N4" s="60">
        <v>11235</v>
      </c>
      <c r="O4" s="60">
        <v>15426365</v>
      </c>
      <c r="P4" s="60">
        <v>11861</v>
      </c>
      <c r="Q4" s="61">
        <f aca="true" t="shared" si="0" ref="Q4:R8">+I4+K4+M4+O4</f>
        <v>53299880</v>
      </c>
      <c r="R4" s="62">
        <f t="shared" si="0"/>
        <v>40877</v>
      </c>
      <c r="S4" s="63" t="e">
        <f aca="true" t="shared" si="1" ref="S4:S9">IF(Q4&lt;&gt;0,R4/G4,"")</f>
        <v>#VALUE!</v>
      </c>
      <c r="T4" s="63">
        <f aca="true" t="shared" si="2" ref="T4:T9">IF(Q4&lt;&gt;0,Q4/R4,"")</f>
        <v>1303.9087995694401</v>
      </c>
      <c r="U4" s="64">
        <v>0</v>
      </c>
      <c r="V4" s="65">
        <f aca="true" t="shared" si="3" ref="V4:V9">IF(U4&lt;&gt;0,-(U4-Q4)/U4,"")</f>
      </c>
      <c r="W4" s="51">
        <v>53299880</v>
      </c>
      <c r="X4" s="51">
        <v>40877</v>
      </c>
      <c r="Y4" s="53">
        <f aca="true" t="shared" si="4" ref="Y4:Y9">W4/X4</f>
        <v>1303.9087995694401</v>
      </c>
    </row>
    <row r="5" spans="1:25" ht="30" customHeight="1">
      <c r="A5" s="40">
        <v>2</v>
      </c>
      <c r="B5" s="41"/>
      <c r="C5" s="66" t="s">
        <v>25</v>
      </c>
      <c r="D5" s="59">
        <v>40045</v>
      </c>
      <c r="E5" s="67" t="s">
        <v>26</v>
      </c>
      <c r="F5" s="68">
        <v>27</v>
      </c>
      <c r="G5" s="68">
        <v>26</v>
      </c>
      <c r="H5" s="68">
        <v>1</v>
      </c>
      <c r="I5" s="69">
        <v>7888395</v>
      </c>
      <c r="J5" s="69">
        <v>6667</v>
      </c>
      <c r="K5" s="60">
        <v>9879145</v>
      </c>
      <c r="L5" s="60">
        <v>8179</v>
      </c>
      <c r="M5" s="60">
        <v>10604220</v>
      </c>
      <c r="N5" s="60">
        <v>8744</v>
      </c>
      <c r="O5" s="60">
        <v>11654400</v>
      </c>
      <c r="P5" s="60">
        <v>9651</v>
      </c>
      <c r="Q5" s="61">
        <f t="shared" si="0"/>
        <v>40026160</v>
      </c>
      <c r="R5" s="62">
        <f t="shared" si="0"/>
        <v>33241</v>
      </c>
      <c r="S5" s="70">
        <f t="shared" si="1"/>
        <v>1278.5</v>
      </c>
      <c r="T5" s="70">
        <f t="shared" si="2"/>
        <v>1204.1202129899823</v>
      </c>
      <c r="U5" s="64">
        <v>0</v>
      </c>
      <c r="V5" s="71">
        <f t="shared" si="3"/>
      </c>
      <c r="W5" s="51">
        <v>40026160</v>
      </c>
      <c r="X5" s="51">
        <v>33241</v>
      </c>
      <c r="Y5" s="53">
        <f t="shared" si="4"/>
        <v>1204.1202129899823</v>
      </c>
    </row>
    <row r="6" spans="1:25" ht="30" customHeight="1">
      <c r="A6" s="40">
        <v>3</v>
      </c>
      <c r="B6" s="41"/>
      <c r="C6" s="72" t="s">
        <v>27</v>
      </c>
      <c r="D6" s="59">
        <v>40017</v>
      </c>
      <c r="E6" s="67" t="s">
        <v>28</v>
      </c>
      <c r="F6" s="68" t="s">
        <v>29</v>
      </c>
      <c r="G6" s="68" t="s">
        <v>24</v>
      </c>
      <c r="H6" s="68">
        <v>5</v>
      </c>
      <c r="I6" s="69">
        <v>2399490</v>
      </c>
      <c r="J6" s="69">
        <v>2197</v>
      </c>
      <c r="K6" s="69">
        <v>3444740</v>
      </c>
      <c r="L6" s="69">
        <v>3060</v>
      </c>
      <c r="M6" s="69">
        <v>4120070</v>
      </c>
      <c r="N6" s="69">
        <v>3543</v>
      </c>
      <c r="O6" s="73">
        <v>3814340</v>
      </c>
      <c r="P6" s="73">
        <v>3315</v>
      </c>
      <c r="Q6" s="61">
        <f t="shared" si="0"/>
        <v>13778640</v>
      </c>
      <c r="R6" s="62">
        <f t="shared" si="0"/>
        <v>12115</v>
      </c>
      <c r="S6" s="63" t="e">
        <f t="shared" si="1"/>
        <v>#VALUE!</v>
      </c>
      <c r="T6" s="63">
        <f t="shared" si="2"/>
        <v>1137.320676846884</v>
      </c>
      <c r="U6" s="64">
        <v>22876285</v>
      </c>
      <c r="V6" s="65">
        <f t="shared" si="3"/>
        <v>-0.397688916710034</v>
      </c>
      <c r="W6" s="74">
        <v>476052275</v>
      </c>
      <c r="X6" s="74">
        <v>433381</v>
      </c>
      <c r="Y6" s="53">
        <f t="shared" si="4"/>
        <v>1098.461342329267</v>
      </c>
    </row>
    <row r="7" spans="1:25" ht="30" customHeight="1">
      <c r="A7" s="40">
        <v>4</v>
      </c>
      <c r="B7" s="41"/>
      <c r="C7" s="48" t="s">
        <v>30</v>
      </c>
      <c r="D7" s="59">
        <v>39995</v>
      </c>
      <c r="E7" s="49" t="s">
        <v>28</v>
      </c>
      <c r="F7" s="50" t="s">
        <v>31</v>
      </c>
      <c r="G7" s="50" t="s">
        <v>24</v>
      </c>
      <c r="H7" s="50">
        <v>8</v>
      </c>
      <c r="I7" s="69">
        <v>2141095</v>
      </c>
      <c r="J7" s="69">
        <v>1729</v>
      </c>
      <c r="K7" s="69">
        <v>2826505</v>
      </c>
      <c r="L7" s="69">
        <v>2430</v>
      </c>
      <c r="M7" s="69">
        <v>3746585</v>
      </c>
      <c r="N7" s="69">
        <v>3099</v>
      </c>
      <c r="O7" s="73">
        <v>4372470</v>
      </c>
      <c r="P7" s="73">
        <v>3601</v>
      </c>
      <c r="Q7" s="61">
        <f t="shared" si="0"/>
        <v>13086655</v>
      </c>
      <c r="R7" s="62">
        <f t="shared" si="0"/>
        <v>10859</v>
      </c>
      <c r="S7" s="63" t="e">
        <f t="shared" si="1"/>
        <v>#VALUE!</v>
      </c>
      <c r="T7" s="63">
        <f t="shared" si="2"/>
        <v>1205.1436596371673</v>
      </c>
      <c r="U7" s="64">
        <v>21252785</v>
      </c>
      <c r="V7" s="65">
        <f t="shared" si="3"/>
        <v>-0.38423811279321746</v>
      </c>
      <c r="W7" s="74">
        <v>709229425</v>
      </c>
      <c r="X7" s="74">
        <v>570799</v>
      </c>
      <c r="Y7" s="53">
        <f t="shared" si="4"/>
        <v>1242.5204406454811</v>
      </c>
    </row>
    <row r="8" spans="1:25" ht="30" customHeight="1">
      <c r="A8" s="40">
        <v>5</v>
      </c>
      <c r="B8" s="41"/>
      <c r="C8" s="67" t="s">
        <v>38</v>
      </c>
      <c r="D8" s="59">
        <v>40031</v>
      </c>
      <c r="E8" s="67" t="s">
        <v>26</v>
      </c>
      <c r="F8" s="68" t="s">
        <v>39</v>
      </c>
      <c r="G8" s="68">
        <v>29</v>
      </c>
      <c r="H8" s="68">
        <v>3</v>
      </c>
      <c r="I8" s="69">
        <v>1569589</v>
      </c>
      <c r="J8" s="69">
        <v>1418</v>
      </c>
      <c r="K8" s="60">
        <v>1763900</v>
      </c>
      <c r="L8" s="60">
        <v>1562</v>
      </c>
      <c r="M8" s="60">
        <v>2091135</v>
      </c>
      <c r="N8" s="60">
        <v>1848</v>
      </c>
      <c r="O8" s="60">
        <v>1760240</v>
      </c>
      <c r="P8" s="60">
        <v>1549</v>
      </c>
      <c r="Q8" s="61">
        <f t="shared" si="0"/>
        <v>7184864</v>
      </c>
      <c r="R8" s="62">
        <f t="shared" si="0"/>
        <v>6377</v>
      </c>
      <c r="S8" s="63">
        <f t="shared" si="1"/>
        <v>219.89655172413794</v>
      </c>
      <c r="T8" s="63">
        <f t="shared" si="2"/>
        <v>1126.6840206993884</v>
      </c>
      <c r="U8" s="64">
        <v>14531860</v>
      </c>
      <c r="V8" s="65">
        <f t="shared" si="3"/>
        <v>-0.5055785013067838</v>
      </c>
      <c r="W8" s="51">
        <v>73984434</v>
      </c>
      <c r="X8" s="51">
        <v>66488</v>
      </c>
      <c r="Y8" s="53">
        <f t="shared" si="4"/>
        <v>1112.7486764528937</v>
      </c>
    </row>
    <row r="9" spans="1:25" ht="30" customHeight="1">
      <c r="A9" s="40">
        <v>6</v>
      </c>
      <c r="B9" s="41"/>
      <c r="C9" s="66" t="s">
        <v>37</v>
      </c>
      <c r="D9" s="59">
        <v>39982</v>
      </c>
      <c r="E9" s="67" t="s">
        <v>28</v>
      </c>
      <c r="F9" s="68">
        <v>29</v>
      </c>
      <c r="G9" s="68" t="s">
        <v>24</v>
      </c>
      <c r="H9" s="68">
        <v>10</v>
      </c>
      <c r="I9" s="69">
        <v>1085560</v>
      </c>
      <c r="J9" s="69">
        <v>901</v>
      </c>
      <c r="K9" s="69">
        <v>1621680</v>
      </c>
      <c r="L9" s="69">
        <v>1405</v>
      </c>
      <c r="M9" s="69">
        <v>2359190</v>
      </c>
      <c r="N9" s="69">
        <v>1926</v>
      </c>
      <c r="O9" s="69">
        <v>1855480</v>
      </c>
      <c r="P9" s="69">
        <v>1481</v>
      </c>
      <c r="Q9" s="61">
        <f aca="true" t="shared" si="5" ref="Q9:R13">+I9+K9+M9+O9</f>
        <v>6921910</v>
      </c>
      <c r="R9" s="62">
        <f t="shared" si="5"/>
        <v>5713</v>
      </c>
      <c r="S9" s="63" t="e">
        <f t="shared" si="1"/>
        <v>#VALUE!</v>
      </c>
      <c r="T9" s="63">
        <f t="shared" si="2"/>
        <v>1211.6068615438473</v>
      </c>
      <c r="U9" s="64">
        <v>8766670</v>
      </c>
      <c r="V9" s="65">
        <f t="shared" si="3"/>
        <v>-0.2104288173274459</v>
      </c>
      <c r="W9" s="54">
        <v>263870575</v>
      </c>
      <c r="X9" s="54">
        <v>240196</v>
      </c>
      <c r="Y9" s="53">
        <f t="shared" si="4"/>
        <v>1098.5635689187163</v>
      </c>
    </row>
    <row r="10" spans="1:25" ht="30" customHeight="1">
      <c r="A10" s="40">
        <v>7</v>
      </c>
      <c r="B10" s="41"/>
      <c r="C10" s="72" t="s">
        <v>36</v>
      </c>
      <c r="D10" s="59">
        <v>39982</v>
      </c>
      <c r="E10" s="67" t="s">
        <v>22</v>
      </c>
      <c r="F10" s="68">
        <v>27</v>
      </c>
      <c r="G10" s="68" t="s">
        <v>24</v>
      </c>
      <c r="H10" s="68">
        <v>10</v>
      </c>
      <c r="I10" s="60">
        <v>853010</v>
      </c>
      <c r="J10" s="60">
        <v>713</v>
      </c>
      <c r="K10" s="60">
        <v>1291490</v>
      </c>
      <c r="L10" s="60">
        <v>1066</v>
      </c>
      <c r="M10" s="60">
        <v>1953000</v>
      </c>
      <c r="N10" s="60">
        <v>1598</v>
      </c>
      <c r="O10" s="60">
        <v>1489050</v>
      </c>
      <c r="P10" s="60">
        <v>1230</v>
      </c>
      <c r="Q10" s="61">
        <f t="shared" si="5"/>
        <v>5586550</v>
      </c>
      <c r="R10" s="62">
        <f t="shared" si="5"/>
        <v>4607</v>
      </c>
      <c r="S10" s="63" t="e">
        <f>IF(Q10&lt;&gt;0,R10/G10,"")</f>
        <v>#VALUE!</v>
      </c>
      <c r="T10" s="63">
        <f>IF(Q10&lt;&gt;0,Q10/R10,"")</f>
        <v>1212.6220968092034</v>
      </c>
      <c r="U10" s="64">
        <v>7285910</v>
      </c>
      <c r="V10" s="65">
        <f>IF(U10&lt;&gt;0,-(U10-Q10)/U10,"")</f>
        <v>-0.2332392247502371</v>
      </c>
      <c r="W10" s="51">
        <v>228353690</v>
      </c>
      <c r="X10" s="51">
        <v>205670</v>
      </c>
      <c r="Y10" s="53">
        <f>W10/X10</f>
        <v>1110.2916808479604</v>
      </c>
    </row>
    <row r="11" spans="1:25" ht="30" customHeight="1">
      <c r="A11" s="40">
        <v>8</v>
      </c>
      <c r="B11" s="41"/>
      <c r="C11" s="67" t="s">
        <v>35</v>
      </c>
      <c r="D11" s="59">
        <v>40038</v>
      </c>
      <c r="E11" s="67" t="s">
        <v>22</v>
      </c>
      <c r="F11" s="68">
        <v>11</v>
      </c>
      <c r="G11" s="68" t="s">
        <v>24</v>
      </c>
      <c r="H11" s="68">
        <v>2</v>
      </c>
      <c r="I11" s="60">
        <v>865310</v>
      </c>
      <c r="J11" s="60">
        <v>703</v>
      </c>
      <c r="K11" s="60">
        <v>1174360</v>
      </c>
      <c r="L11" s="60">
        <v>944</v>
      </c>
      <c r="M11" s="60">
        <v>1699540</v>
      </c>
      <c r="N11" s="60">
        <v>1351</v>
      </c>
      <c r="O11" s="60">
        <v>1537760</v>
      </c>
      <c r="P11" s="60">
        <v>1260</v>
      </c>
      <c r="Q11" s="61">
        <f t="shared" si="5"/>
        <v>5276970</v>
      </c>
      <c r="R11" s="62">
        <f t="shared" si="5"/>
        <v>4258</v>
      </c>
      <c r="S11" s="63" t="e">
        <f>IF(Q11&lt;&gt;0,R11/G11,"")</f>
        <v>#VALUE!</v>
      </c>
      <c r="T11" s="63">
        <f>IF(Q11&lt;&gt;0,Q11/R11,"")</f>
        <v>1239.3071864725223</v>
      </c>
      <c r="U11" s="64">
        <v>8679370</v>
      </c>
      <c r="V11" s="65">
        <f>IF(U11&lt;&gt;0,-(U11-Q11)/U11,"")</f>
        <v>-0.39201001916037687</v>
      </c>
      <c r="W11" s="51">
        <v>18127482</v>
      </c>
      <c r="X11" s="51">
        <v>15094</v>
      </c>
      <c r="Y11" s="53">
        <f>W11/X11</f>
        <v>1200.9727043858486</v>
      </c>
    </row>
    <row r="12" spans="1:25" ht="30" customHeight="1">
      <c r="A12" s="40">
        <v>9</v>
      </c>
      <c r="B12" s="41"/>
      <c r="C12" s="72" t="s">
        <v>34</v>
      </c>
      <c r="D12" s="59">
        <v>40038</v>
      </c>
      <c r="E12" s="67" t="s">
        <v>33</v>
      </c>
      <c r="F12" s="68">
        <v>10</v>
      </c>
      <c r="G12" s="68" t="s">
        <v>24</v>
      </c>
      <c r="H12" s="68">
        <v>2</v>
      </c>
      <c r="I12" s="76">
        <v>476140</v>
      </c>
      <c r="J12" s="76">
        <v>399</v>
      </c>
      <c r="K12" s="76">
        <v>646260</v>
      </c>
      <c r="L12" s="76">
        <v>540</v>
      </c>
      <c r="M12" s="76">
        <v>679360</v>
      </c>
      <c r="N12" s="76">
        <v>620</v>
      </c>
      <c r="O12" s="76">
        <v>636595</v>
      </c>
      <c r="P12" s="76">
        <v>559</v>
      </c>
      <c r="Q12" s="61">
        <f t="shared" si="5"/>
        <v>2438355</v>
      </c>
      <c r="R12" s="62">
        <f t="shared" si="5"/>
        <v>2118</v>
      </c>
      <c r="S12" s="63" t="e">
        <f>IF(Q12&lt;&gt;0,R12/G12,"")</f>
        <v>#VALUE!</v>
      </c>
      <c r="T12" s="63">
        <f>IF(Q12&lt;&gt;0,Q12/R12,"")</f>
        <v>1151.2535410764872</v>
      </c>
      <c r="U12" s="64">
        <v>6630265</v>
      </c>
      <c r="V12" s="65">
        <f>IF(U12&lt;&gt;0,-(U12-Q12)/U12,"")</f>
        <v>-0.6322386812593463</v>
      </c>
      <c r="W12" s="51">
        <v>12469410</v>
      </c>
      <c r="X12" s="51">
        <v>10782</v>
      </c>
      <c r="Y12" s="53">
        <f>W12/X12</f>
        <v>1156.5025041736228</v>
      </c>
    </row>
    <row r="13" spans="1:25" ht="30" customHeight="1">
      <c r="A13" s="40">
        <v>10</v>
      </c>
      <c r="B13" s="41"/>
      <c r="C13" s="66" t="s">
        <v>32</v>
      </c>
      <c r="D13" s="59">
        <v>40031</v>
      </c>
      <c r="E13" s="67" t="s">
        <v>33</v>
      </c>
      <c r="F13" s="68">
        <v>6</v>
      </c>
      <c r="G13" s="68" t="s">
        <v>24</v>
      </c>
      <c r="H13" s="68">
        <v>3</v>
      </c>
      <c r="I13" s="75">
        <v>333530</v>
      </c>
      <c r="J13" s="75">
        <v>307</v>
      </c>
      <c r="K13" s="75">
        <v>596090</v>
      </c>
      <c r="L13" s="75">
        <v>515</v>
      </c>
      <c r="M13" s="75">
        <v>697920</v>
      </c>
      <c r="N13" s="75">
        <v>620</v>
      </c>
      <c r="O13" s="75">
        <v>605373</v>
      </c>
      <c r="P13" s="75">
        <v>537</v>
      </c>
      <c r="Q13" s="61">
        <f t="shared" si="5"/>
        <v>2232913</v>
      </c>
      <c r="R13" s="62">
        <f t="shared" si="5"/>
        <v>1979</v>
      </c>
      <c r="S13" s="70" t="e">
        <f>IF(Q13&lt;&gt;0,R13/G13,"")</f>
        <v>#VALUE!</v>
      </c>
      <c r="T13" s="70">
        <f>IF(Q13&lt;&gt;0,Q13/R13,"")</f>
        <v>1128.3036887316828</v>
      </c>
      <c r="U13" s="64">
        <v>3623025</v>
      </c>
      <c r="V13" s="71">
        <f>IF(U13&lt;&gt;0,-(U13-Q13)/U13,"")</f>
        <v>-0.3836882163385569</v>
      </c>
      <c r="W13" s="51">
        <v>16822372</v>
      </c>
      <c r="X13" s="51">
        <v>15071</v>
      </c>
      <c r="Y13" s="53">
        <f>W13/X13</f>
        <v>1116.2080817464005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5"/>
      <c r="J14" s="55"/>
      <c r="K14" s="55"/>
      <c r="L14" s="55"/>
      <c r="M14" s="55"/>
      <c r="N14" s="55"/>
      <c r="O14" s="55"/>
      <c r="P14" s="55"/>
      <c r="Q14" s="56"/>
      <c r="R14" s="57"/>
      <c r="S14" s="58"/>
      <c r="T14" s="55"/>
      <c r="U14" s="55"/>
      <c r="V14" s="55"/>
      <c r="W14" s="55"/>
      <c r="X14" s="55"/>
      <c r="Y14" s="55"/>
    </row>
    <row r="15" spans="1:25" ht="17.25" thickBot="1">
      <c r="A15" s="22"/>
      <c r="B15" s="81" t="s">
        <v>17</v>
      </c>
      <c r="C15" s="82"/>
      <c r="D15" s="82"/>
      <c r="E15" s="83"/>
      <c r="F15" s="23"/>
      <c r="G15" s="23">
        <f>SUM(G4:G14)</f>
        <v>55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149832897</v>
      </c>
      <c r="R15" s="27">
        <f>SUM(R4:R14)</f>
        <v>122144</v>
      </c>
      <c r="S15" s="28">
        <f>R15/G15</f>
        <v>2220.8</v>
      </c>
      <c r="T15" s="52">
        <f>Q15/R15</f>
        <v>1226.6906028949436</v>
      </c>
      <c r="U15" s="39">
        <v>101524475</v>
      </c>
      <c r="V15" s="38">
        <f>IF(U15&lt;&gt;0,-(U15-Q15)/U15,"")</f>
        <v>0.4758303059434683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78" t="s">
        <v>19</v>
      </c>
      <c r="V16" s="78"/>
      <c r="W16" s="78"/>
      <c r="X16" s="78"/>
      <c r="Y16" s="78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79"/>
      <c r="V17" s="79"/>
      <c r="W17" s="79"/>
      <c r="X17" s="79"/>
      <c r="Y17" s="79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79"/>
      <c r="V18" s="79"/>
      <c r="W18" s="79"/>
      <c r="X18" s="79"/>
      <c r="Y18" s="79"/>
    </row>
  </sheetData>
  <sheetProtection/>
  <mergeCells count="15">
    <mergeCell ref="F2:F3"/>
    <mergeCell ref="G2:G3"/>
    <mergeCell ref="H2:H3"/>
    <mergeCell ref="K2:L2"/>
    <mergeCell ref="B15:E15"/>
    <mergeCell ref="C2:C3"/>
    <mergeCell ref="D2:D3"/>
    <mergeCell ref="E2:E3"/>
    <mergeCell ref="I2:J2"/>
    <mergeCell ref="U16:Y18"/>
    <mergeCell ref="Q2:T2"/>
    <mergeCell ref="U2:V2"/>
    <mergeCell ref="W2:Y2"/>
    <mergeCell ref="M2:N2"/>
    <mergeCell ref="O2:P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Film New Europe1</cp:lastModifiedBy>
  <cp:lastPrinted>2008-10-22T07:58:06Z</cp:lastPrinted>
  <dcterms:created xsi:type="dcterms:W3CDTF">2006-04-04T07:29:08Z</dcterms:created>
  <dcterms:modified xsi:type="dcterms:W3CDTF">2009-08-24T16:35:56Z</dcterms:modified>
  <cp:category/>
  <cp:version/>
  <cp:contentType/>
  <cp:contentStatus/>
</cp:coreProperties>
</file>