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4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<sst xmlns="http://schemas.openxmlformats.org/spreadsheetml/2006/main" count="63" uniqueCount="38">
  <si>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</si>
  <si>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</si>
  <si>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</si>
  <si>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</si>
  <si>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</si>
  <si>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</si>
  <si>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</si>
  <si>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</si>
  <si>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</si>
  <si>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</si>
  <si>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</si>
  <si>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</si>
  <si>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</si>
  <si>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</si>
  <si>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</si>
  <si>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</si>
  <si>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</si>
  <si>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</si>
  <si>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</si>
  <si>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</si>
  <si>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</si>
  <si>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Couples Retreat</t>
  </si>
  <si>
    <t>UIP</t>
  </si>
  <si>
    <t>24+1</t>
  </si>
  <si>
    <t>The Brothers Bloom</t>
  </si>
  <si>
    <t>Budapest Film</t>
  </si>
  <si>
    <t>n/a</t>
  </si>
  <si>
    <t>Julie &amp; Julia</t>
  </si>
  <si>
    <t>InterCom</t>
  </si>
  <si>
    <t>This is It</t>
  </si>
  <si>
    <t>A Christmas Carol 3D</t>
  </si>
  <si>
    <t>Forum Hungary</t>
  </si>
  <si>
    <t>Up</t>
  </si>
  <si>
    <t>The Time Travelers's Wife</t>
  </si>
  <si>
    <t>Cirque du Freak: The Vampire's Assistant</t>
  </si>
  <si>
    <t>23+1</t>
  </si>
  <si>
    <t>The Ugly Truth</t>
  </si>
  <si>
    <t>Gamer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</si>
</sst>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79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0" fontId="11" fillId="24" borderId="18" xfId="0" applyNumberFormat="1" applyFont="1" applyFill="1" applyBorder="1" applyAlignment="1" applyProtection="1">
      <alignment vertical="center"/>
      <protection/>
    </xf>
    <xf numFmtId="182" fontId="11" fillId="24" borderId="19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horizontal="right" vertical="center"/>
      <protection/>
    </xf>
    <xf numFmtId="185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85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6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89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8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 applyProtection="1">
      <alignment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40" applyNumberFormat="1" applyFont="1" applyFill="1" applyBorder="1" applyAlignment="1">
      <alignment/>
    </xf>
    <xf numFmtId="3" fontId="14" fillId="0" borderId="26" xfId="40" applyNumberFormat="1" applyFont="1" applyBorder="1" applyAlignment="1">
      <alignment/>
    </xf>
    <xf numFmtId="3" fontId="34" fillId="25" borderId="26" xfId="0" applyNumberFormat="1" applyFont="1" applyFill="1" applyBorder="1" applyAlignment="1">
      <alignment vertical="center"/>
    </xf>
    <xf numFmtId="0" fontId="14" fillId="25" borderId="26" xfId="0" applyFont="1" applyFill="1" applyBorder="1" applyAlignment="1" applyProtection="1">
      <alignment vertical="center"/>
      <protection locked="0"/>
    </xf>
    <xf numFmtId="0" fontId="14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4" fillId="25" borderId="26" xfId="39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79" fontId="4" fillId="0" borderId="28" xfId="39" applyFont="1" applyFill="1" applyBorder="1" applyAlignment="1" applyProtection="1">
      <alignment horizontal="center" vertical="center"/>
      <protection/>
    </xf>
    <xf numFmtId="179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0784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6400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44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5-8 NOVEMBER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1" sqref="C1: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4.140625" style="0" customWidth="1"/>
    <col min="4" max="4" width="12.71093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4.0039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4.85156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5" t="s">
        <v>0</v>
      </c>
      <c r="D2" s="87" t="s">
        <v>1</v>
      </c>
      <c r="E2" s="87" t="s">
        <v>2</v>
      </c>
      <c r="F2" s="77" t="s">
        <v>3</v>
      </c>
      <c r="G2" s="77" t="s">
        <v>4</v>
      </c>
      <c r="H2" s="77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81"/>
    </row>
    <row r="3" spans="1:25" ht="30" customHeight="1">
      <c r="A3" s="13"/>
      <c r="B3" s="14"/>
      <c r="C3" s="86"/>
      <c r="D3" s="88"/>
      <c r="E3" s="89"/>
      <c r="F3" s="78"/>
      <c r="G3" s="78"/>
      <c r="H3" s="78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6" t="s">
        <v>21</v>
      </c>
      <c r="D4" s="57">
        <v>40122</v>
      </c>
      <c r="E4" s="58" t="s">
        <v>22</v>
      </c>
      <c r="F4" s="59" t="s">
        <v>23</v>
      </c>
      <c r="G4" s="59">
        <v>25</v>
      </c>
      <c r="H4" s="59">
        <v>1</v>
      </c>
      <c r="I4" s="60">
        <v>4580110</v>
      </c>
      <c r="J4" s="60">
        <v>3933</v>
      </c>
      <c r="K4" s="61">
        <v>8898975</v>
      </c>
      <c r="L4" s="61">
        <v>7481</v>
      </c>
      <c r="M4" s="61">
        <v>16409750</v>
      </c>
      <c r="N4" s="61">
        <v>13671</v>
      </c>
      <c r="O4" s="61">
        <v>10481295</v>
      </c>
      <c r="P4" s="61">
        <v>8643</v>
      </c>
      <c r="Q4" s="62">
        <f aca="true" t="shared" si="0" ref="Q4:R7">+I4+K4+M4+O4</f>
        <v>40370130</v>
      </c>
      <c r="R4" s="62">
        <f t="shared" si="0"/>
        <v>33728</v>
      </c>
      <c r="S4" s="63">
        <f aca="true" t="shared" si="1" ref="S4:S11">IF(Q4&lt;&gt;0,R4/G4,"")</f>
        <v>1349.12</v>
      </c>
      <c r="T4" s="63">
        <f aca="true" t="shared" si="2" ref="T4:T11">IF(Q4&lt;&gt;0,Q4/R4,"")</f>
        <v>1196.9322224857685</v>
      </c>
      <c r="U4" s="64">
        <v>0</v>
      </c>
      <c r="V4" s="65">
        <f aca="true" t="shared" si="3" ref="V4:V11">IF(U4&lt;&gt;0,-(U4-Q4)/U4,"")</f>
      </c>
      <c r="W4" s="48">
        <v>40370130</v>
      </c>
      <c r="X4" s="48">
        <v>33728</v>
      </c>
      <c r="Y4" s="50">
        <f aca="true" t="shared" si="4" ref="Y4:Y11">W4/X4</f>
        <v>1196.9322224857685</v>
      </c>
    </row>
    <row r="5" spans="1:25" ht="30" customHeight="1">
      <c r="A5" s="40">
        <v>2</v>
      </c>
      <c r="B5" s="41"/>
      <c r="C5" s="56" t="s">
        <v>29</v>
      </c>
      <c r="D5" s="57">
        <v>40115</v>
      </c>
      <c r="E5" s="58" t="s">
        <v>28</v>
      </c>
      <c r="F5" s="59">
        <v>24</v>
      </c>
      <c r="G5" s="59" t="s">
        <v>26</v>
      </c>
      <c r="H5" s="59">
        <v>2</v>
      </c>
      <c r="I5" s="60">
        <v>3690125</v>
      </c>
      <c r="J5" s="60">
        <v>3133</v>
      </c>
      <c r="K5" s="60">
        <v>6601465</v>
      </c>
      <c r="L5" s="60">
        <v>5599</v>
      </c>
      <c r="M5" s="60">
        <v>11556425</v>
      </c>
      <c r="N5" s="60">
        <v>9765</v>
      </c>
      <c r="O5" s="60">
        <v>9291765</v>
      </c>
      <c r="P5" s="60">
        <v>7774</v>
      </c>
      <c r="Q5" s="62">
        <f t="shared" si="0"/>
        <v>31139780</v>
      </c>
      <c r="R5" s="62">
        <f t="shared" si="0"/>
        <v>26271</v>
      </c>
      <c r="S5" s="63" t="e">
        <f t="shared" si="1"/>
        <v>#VALUE!</v>
      </c>
      <c r="T5" s="63">
        <f t="shared" si="2"/>
        <v>1185.3290700772716</v>
      </c>
      <c r="U5" s="64">
        <v>45649845</v>
      </c>
      <c r="V5" s="65">
        <f t="shared" si="3"/>
        <v>-0.317855734230861</v>
      </c>
      <c r="W5" s="51">
        <v>102994090</v>
      </c>
      <c r="X5" s="51">
        <v>88058</v>
      </c>
      <c r="Y5" s="50">
        <f t="shared" si="4"/>
        <v>1169.6165027595448</v>
      </c>
    </row>
    <row r="6" spans="1:25" ht="30" customHeight="1">
      <c r="A6" s="40">
        <v>3</v>
      </c>
      <c r="B6" s="41"/>
      <c r="C6" s="56" t="s">
        <v>30</v>
      </c>
      <c r="D6" s="57">
        <v>40122</v>
      </c>
      <c r="E6" s="58" t="s">
        <v>31</v>
      </c>
      <c r="F6" s="59">
        <v>19</v>
      </c>
      <c r="G6" s="59" t="s">
        <v>26</v>
      </c>
      <c r="H6" s="59">
        <v>1</v>
      </c>
      <c r="I6" s="61">
        <v>1745940</v>
      </c>
      <c r="J6" s="61">
        <v>1159</v>
      </c>
      <c r="K6" s="61">
        <v>3343190</v>
      </c>
      <c r="L6" s="61">
        <v>2221</v>
      </c>
      <c r="M6" s="61">
        <v>9820000</v>
      </c>
      <c r="N6" s="61">
        <v>6445</v>
      </c>
      <c r="O6" s="61">
        <v>8595970</v>
      </c>
      <c r="P6" s="61">
        <v>5587</v>
      </c>
      <c r="Q6" s="62">
        <f t="shared" si="0"/>
        <v>23505100</v>
      </c>
      <c r="R6" s="62">
        <f t="shared" si="0"/>
        <v>15412</v>
      </c>
      <c r="S6" s="63" t="e">
        <f t="shared" si="1"/>
        <v>#VALUE!</v>
      </c>
      <c r="T6" s="63">
        <f t="shared" si="2"/>
        <v>1525.1167921100441</v>
      </c>
      <c r="U6" s="64">
        <v>0</v>
      </c>
      <c r="V6" s="65">
        <f t="shared" si="3"/>
      </c>
      <c r="W6" s="48">
        <v>23505100</v>
      </c>
      <c r="X6" s="48">
        <v>15412</v>
      </c>
      <c r="Y6" s="50">
        <f t="shared" si="4"/>
        <v>1525.1167921100441</v>
      </c>
    </row>
    <row r="7" spans="1:25" ht="30" customHeight="1">
      <c r="A7" s="40">
        <v>4</v>
      </c>
      <c r="B7" s="41">
        <v>2</v>
      </c>
      <c r="C7" s="72" t="s">
        <v>32</v>
      </c>
      <c r="D7" s="57">
        <v>40101</v>
      </c>
      <c r="E7" s="73" t="s">
        <v>31</v>
      </c>
      <c r="F7" s="74">
        <v>42</v>
      </c>
      <c r="G7" s="74" t="s">
        <v>26</v>
      </c>
      <c r="H7" s="74">
        <v>4</v>
      </c>
      <c r="I7" s="61">
        <v>764220</v>
      </c>
      <c r="J7" s="61">
        <v>618</v>
      </c>
      <c r="K7" s="61">
        <v>1749900</v>
      </c>
      <c r="L7" s="61">
        <v>1392</v>
      </c>
      <c r="M7" s="61">
        <v>7194030</v>
      </c>
      <c r="N7" s="61">
        <v>5943</v>
      </c>
      <c r="O7" s="61">
        <v>7216710</v>
      </c>
      <c r="P7" s="61">
        <v>5671</v>
      </c>
      <c r="Q7" s="62">
        <f t="shared" si="0"/>
        <v>16924860</v>
      </c>
      <c r="R7" s="62">
        <f t="shared" si="0"/>
        <v>13624</v>
      </c>
      <c r="S7" s="63" t="e">
        <f t="shared" si="1"/>
        <v>#VALUE!</v>
      </c>
      <c r="T7" s="63">
        <f t="shared" si="2"/>
        <v>1242.282736347622</v>
      </c>
      <c r="U7" s="64">
        <v>33368595</v>
      </c>
      <c r="V7" s="65">
        <f t="shared" si="3"/>
        <v>-0.49279075130373334</v>
      </c>
      <c r="W7" s="48">
        <v>211381185</v>
      </c>
      <c r="X7" s="48">
        <v>162824</v>
      </c>
      <c r="Y7" s="50">
        <f t="shared" si="4"/>
        <v>1298.2188436594113</v>
      </c>
    </row>
    <row r="8" spans="1:25" ht="30" customHeight="1">
      <c r="A8" s="40">
        <v>5</v>
      </c>
      <c r="B8" s="41"/>
      <c r="C8" s="56" t="s">
        <v>33</v>
      </c>
      <c r="D8" s="57">
        <v>40115</v>
      </c>
      <c r="E8" s="58" t="s">
        <v>28</v>
      </c>
      <c r="F8" s="59">
        <v>24</v>
      </c>
      <c r="G8" s="59" t="s">
        <v>26</v>
      </c>
      <c r="H8" s="59">
        <v>2</v>
      </c>
      <c r="I8" s="75">
        <v>907970</v>
      </c>
      <c r="J8" s="75">
        <v>782</v>
      </c>
      <c r="K8" s="75">
        <v>1528840</v>
      </c>
      <c r="L8" s="75">
        <v>1315</v>
      </c>
      <c r="M8" s="75">
        <v>2900425</v>
      </c>
      <c r="N8" s="75">
        <v>2430</v>
      </c>
      <c r="O8" s="75">
        <v>1772930</v>
      </c>
      <c r="P8" s="75">
        <v>1459</v>
      </c>
      <c r="Q8" s="62">
        <f aca="true" t="shared" si="5" ref="Q8:R11">+I8+K8+M8+O8</f>
        <v>7110165</v>
      </c>
      <c r="R8" s="62">
        <f t="shared" si="5"/>
        <v>5986</v>
      </c>
      <c r="S8" s="63" t="e">
        <f t="shared" si="1"/>
        <v>#VALUE!</v>
      </c>
      <c r="T8" s="63">
        <f t="shared" si="2"/>
        <v>1187.7990310725024</v>
      </c>
      <c r="U8" s="64">
        <v>11131235</v>
      </c>
      <c r="V8" s="65">
        <f t="shared" si="3"/>
        <v>-0.3612420364856191</v>
      </c>
      <c r="W8" s="51">
        <v>21711180</v>
      </c>
      <c r="X8" s="51">
        <v>18743</v>
      </c>
      <c r="Y8" s="50">
        <f t="shared" si="4"/>
        <v>1158.3620551672625</v>
      </c>
    </row>
    <row r="9" spans="1:25" ht="30" customHeight="1">
      <c r="A9" s="40">
        <v>6</v>
      </c>
      <c r="B9" s="41"/>
      <c r="C9" s="71" t="s">
        <v>34</v>
      </c>
      <c r="D9" s="57">
        <v>40108</v>
      </c>
      <c r="E9" s="58" t="s">
        <v>22</v>
      </c>
      <c r="F9" s="59" t="s">
        <v>35</v>
      </c>
      <c r="G9" s="59">
        <v>24</v>
      </c>
      <c r="H9" s="59">
        <v>3</v>
      </c>
      <c r="I9" s="60">
        <v>436540</v>
      </c>
      <c r="J9" s="60">
        <v>416</v>
      </c>
      <c r="K9" s="61">
        <v>1215590</v>
      </c>
      <c r="L9" s="61">
        <v>1110</v>
      </c>
      <c r="M9" s="61">
        <v>2806480</v>
      </c>
      <c r="N9" s="61">
        <v>2503</v>
      </c>
      <c r="O9" s="61">
        <v>1883830</v>
      </c>
      <c r="P9" s="61">
        <v>1640</v>
      </c>
      <c r="Q9" s="62">
        <f t="shared" si="5"/>
        <v>6342440</v>
      </c>
      <c r="R9" s="62">
        <f t="shared" si="5"/>
        <v>5669</v>
      </c>
      <c r="S9" s="63">
        <f t="shared" si="1"/>
        <v>236.20833333333334</v>
      </c>
      <c r="T9" s="63">
        <f t="shared" si="2"/>
        <v>1118.7934379961193</v>
      </c>
      <c r="U9" s="64">
        <v>13059080</v>
      </c>
      <c r="V9" s="65">
        <f t="shared" si="3"/>
        <v>-0.5143271960965091</v>
      </c>
      <c r="W9" s="48">
        <v>60862120</v>
      </c>
      <c r="X9" s="48">
        <v>56153</v>
      </c>
      <c r="Y9" s="50">
        <f t="shared" si="4"/>
        <v>1083.8623047744554</v>
      </c>
    </row>
    <row r="10" spans="1:25" ht="30" customHeight="1">
      <c r="A10" s="40">
        <v>7</v>
      </c>
      <c r="B10" s="41"/>
      <c r="C10" s="71" t="s">
        <v>36</v>
      </c>
      <c r="D10" s="57">
        <v>40087</v>
      </c>
      <c r="E10" s="58" t="s">
        <v>28</v>
      </c>
      <c r="F10" s="59">
        <v>28</v>
      </c>
      <c r="G10" s="59" t="s">
        <v>26</v>
      </c>
      <c r="H10" s="59">
        <v>6</v>
      </c>
      <c r="I10" s="60">
        <v>633250</v>
      </c>
      <c r="J10" s="60">
        <v>553</v>
      </c>
      <c r="K10" s="60">
        <v>1289590</v>
      </c>
      <c r="L10" s="60">
        <v>1071</v>
      </c>
      <c r="M10" s="60">
        <v>2584360</v>
      </c>
      <c r="N10" s="60">
        <v>2124</v>
      </c>
      <c r="O10" s="60">
        <v>1546230</v>
      </c>
      <c r="P10" s="60">
        <v>1253</v>
      </c>
      <c r="Q10" s="62">
        <f t="shared" si="5"/>
        <v>6053430</v>
      </c>
      <c r="R10" s="62">
        <f t="shared" si="5"/>
        <v>5001</v>
      </c>
      <c r="S10" s="63" t="e">
        <f t="shared" si="1"/>
        <v>#VALUE!</v>
      </c>
      <c r="T10" s="63">
        <f t="shared" si="2"/>
        <v>1210.4439112177565</v>
      </c>
      <c r="U10" s="64">
        <v>9811250</v>
      </c>
      <c r="V10" s="65">
        <f t="shared" si="3"/>
        <v>-0.3830113390240795</v>
      </c>
      <c r="W10" s="51">
        <v>152313225</v>
      </c>
      <c r="X10" s="51">
        <v>133949</v>
      </c>
      <c r="Y10" s="50">
        <f t="shared" si="4"/>
        <v>1137.0986345549425</v>
      </c>
    </row>
    <row r="11" spans="1:25" ht="30" customHeight="1">
      <c r="A11" s="40">
        <v>8</v>
      </c>
      <c r="B11" s="41"/>
      <c r="C11" s="56" t="s">
        <v>37</v>
      </c>
      <c r="D11" s="57">
        <v>40115</v>
      </c>
      <c r="E11" s="58" t="s">
        <v>31</v>
      </c>
      <c r="F11" s="59">
        <v>15</v>
      </c>
      <c r="G11" s="59" t="s">
        <v>26</v>
      </c>
      <c r="H11" s="59">
        <v>2</v>
      </c>
      <c r="I11" s="61">
        <v>679430</v>
      </c>
      <c r="J11" s="61">
        <v>568</v>
      </c>
      <c r="K11" s="61">
        <v>1258230</v>
      </c>
      <c r="L11" s="61">
        <v>1059</v>
      </c>
      <c r="M11" s="61">
        <v>2428470</v>
      </c>
      <c r="N11" s="61">
        <v>1991</v>
      </c>
      <c r="O11" s="61">
        <v>1567160</v>
      </c>
      <c r="P11" s="61">
        <v>1273</v>
      </c>
      <c r="Q11" s="62">
        <f t="shared" si="5"/>
        <v>5933290</v>
      </c>
      <c r="R11" s="62">
        <f t="shared" si="5"/>
        <v>4891</v>
      </c>
      <c r="S11" s="63" t="e">
        <f t="shared" si="1"/>
        <v>#VALUE!</v>
      </c>
      <c r="T11" s="63">
        <f t="shared" si="2"/>
        <v>1213.1036597832754</v>
      </c>
      <c r="U11" s="64">
        <v>10054740</v>
      </c>
      <c r="V11" s="65">
        <f t="shared" si="3"/>
        <v>-0.4099012008266748</v>
      </c>
      <c r="W11" s="48">
        <v>19036130</v>
      </c>
      <c r="X11" s="48">
        <v>16193</v>
      </c>
      <c r="Y11" s="50">
        <f t="shared" si="4"/>
        <v>1175.5777187673687</v>
      </c>
    </row>
    <row r="12" spans="1:25" ht="30" customHeight="1">
      <c r="A12" s="40">
        <v>9</v>
      </c>
      <c r="B12" s="41"/>
      <c r="C12" s="71" t="s">
        <v>27</v>
      </c>
      <c r="D12" s="57">
        <v>40101</v>
      </c>
      <c r="E12" s="58" t="s">
        <v>28</v>
      </c>
      <c r="F12" s="59">
        <v>14</v>
      </c>
      <c r="G12" s="59" t="s">
        <v>26</v>
      </c>
      <c r="H12" s="59">
        <v>4</v>
      </c>
      <c r="I12" s="60">
        <v>409955</v>
      </c>
      <c r="J12" s="60">
        <v>327</v>
      </c>
      <c r="K12" s="60">
        <v>714430</v>
      </c>
      <c r="L12" s="60">
        <v>576</v>
      </c>
      <c r="M12" s="60">
        <v>1376670</v>
      </c>
      <c r="N12" s="60">
        <v>1107</v>
      </c>
      <c r="O12" s="60">
        <v>956540</v>
      </c>
      <c r="P12" s="60">
        <v>798</v>
      </c>
      <c r="Q12" s="62">
        <f>+I12+K12+M12+O12</f>
        <v>3457595</v>
      </c>
      <c r="R12" s="62">
        <f>+J12+L12+N12+P12</f>
        <v>2808</v>
      </c>
      <c r="S12" s="63" t="e">
        <f>IF(Q12&lt;&gt;0,R12/G12,"")</f>
        <v>#VALUE!</v>
      </c>
      <c r="T12" s="63">
        <f>IF(Q12&lt;&gt;0,Q12/R12,"")</f>
        <v>1231.3372507122508</v>
      </c>
      <c r="U12" s="64">
        <v>5255650</v>
      </c>
      <c r="V12" s="65">
        <f>IF(U12&lt;&gt;0,-(U12-Q12)/U12,"")</f>
        <v>-0.3421184820145938</v>
      </c>
      <c r="W12" s="51">
        <v>39024437</v>
      </c>
      <c r="X12" s="51">
        <v>33155</v>
      </c>
      <c r="Y12" s="50">
        <f>W12/X12</f>
        <v>1177.0302216860202</v>
      </c>
    </row>
    <row r="13" spans="1:25" ht="30" customHeight="1">
      <c r="A13" s="40">
        <v>10</v>
      </c>
      <c r="B13" s="41"/>
      <c r="C13" s="66" t="s">
        <v>24</v>
      </c>
      <c r="D13" s="57">
        <v>40122</v>
      </c>
      <c r="E13" s="67" t="s">
        <v>25</v>
      </c>
      <c r="F13" s="68">
        <v>5</v>
      </c>
      <c r="G13" s="68" t="s">
        <v>26</v>
      </c>
      <c r="H13" s="68">
        <v>1</v>
      </c>
      <c r="I13" s="69">
        <v>300435</v>
      </c>
      <c r="J13" s="69">
        <v>274</v>
      </c>
      <c r="K13" s="69">
        <v>472560</v>
      </c>
      <c r="L13" s="69">
        <v>424</v>
      </c>
      <c r="M13" s="69">
        <v>871590</v>
      </c>
      <c r="N13" s="69">
        <v>754</v>
      </c>
      <c r="O13" s="70">
        <v>737855</v>
      </c>
      <c r="P13" s="70">
        <v>643</v>
      </c>
      <c r="Q13" s="62">
        <f>+I13+K13+M13+O13</f>
        <v>2382440</v>
      </c>
      <c r="R13" s="62">
        <f>+J13+L13+N13+P13</f>
        <v>2095</v>
      </c>
      <c r="S13" s="63" t="e">
        <f>IF(Q13&lt;&gt;0,R13/G13,"")</f>
        <v>#VALUE!</v>
      </c>
      <c r="T13" s="63">
        <f>IF(Q13&lt;&gt;0,Q13/R13,"")</f>
        <v>1137.2028639618138</v>
      </c>
      <c r="U13" s="64">
        <v>0</v>
      </c>
      <c r="V13" s="65">
        <f>IF(U13&lt;&gt;0,-(U13-Q13)/U13,"")</f>
      </c>
      <c r="W13" s="51">
        <v>2496790</v>
      </c>
      <c r="X13" s="51">
        <v>2217</v>
      </c>
      <c r="Y13" s="50">
        <f>W13/X13</f>
        <v>1126.2020748759585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2"/>
      <c r="J14" s="52"/>
      <c r="K14" s="52"/>
      <c r="L14" s="52"/>
      <c r="M14" s="52"/>
      <c r="N14" s="52"/>
      <c r="O14" s="52"/>
      <c r="P14" s="52"/>
      <c r="Q14" s="53"/>
      <c r="R14" s="54"/>
      <c r="S14" s="55"/>
      <c r="T14" s="52"/>
      <c r="U14" s="52"/>
      <c r="V14" s="52"/>
      <c r="W14" s="52"/>
      <c r="X14" s="52"/>
      <c r="Y14" s="52"/>
    </row>
    <row r="15" spans="1:25" ht="17.25" thickBot="1">
      <c r="A15" s="22"/>
      <c r="B15" s="82" t="s">
        <v>17</v>
      </c>
      <c r="C15" s="83"/>
      <c r="D15" s="83"/>
      <c r="E15" s="84"/>
      <c r="F15" s="23"/>
      <c r="G15" s="23">
        <f>SUM(G4:G14)</f>
        <v>49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143219230</v>
      </c>
      <c r="R15" s="27">
        <f>SUM(R4:R14)</f>
        <v>115485</v>
      </c>
      <c r="S15" s="28">
        <f>R15/G15</f>
        <v>2356.8367346938776</v>
      </c>
      <c r="T15" s="49">
        <f>Q15/R15</f>
        <v>1240.1543923453262</v>
      </c>
      <c r="U15" s="39">
        <v>141014290</v>
      </c>
      <c r="V15" s="38">
        <f>IF(U15&lt;&gt;0,-(U15-Q15)/U15,"")</f>
        <v>0.015636287641486547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9" t="s">
        <v>19</v>
      </c>
      <c r="V16" s="79"/>
      <c r="W16" s="79"/>
      <c r="X16" s="79"/>
      <c r="Y16" s="79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0"/>
      <c r="V17" s="80"/>
      <c r="W17" s="80"/>
      <c r="X17" s="80"/>
      <c r="Y17" s="80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0"/>
      <c r="V18" s="80"/>
      <c r="W18" s="80"/>
      <c r="X18" s="80"/>
      <c r="Y18" s="80"/>
    </row>
  </sheetData>
  <sheetProtection/>
  <mergeCells count="15">
    <mergeCell ref="B15:E15"/>
    <mergeCell ref="C2:C3"/>
    <mergeCell ref="D2:D3"/>
    <mergeCell ref="E2:E3"/>
    <mergeCell ref="U16:Y18"/>
    <mergeCell ref="Q2:T2"/>
    <mergeCell ref="U2:V2"/>
    <mergeCell ref="W2:Y2"/>
    <mergeCell ref="O2:P2"/>
    <mergeCell ref="F2:F3"/>
    <mergeCell ref="G2:G3"/>
    <mergeCell ref="H2:H3"/>
    <mergeCell ref="K2:L2"/>
    <mergeCell ref="I2:J2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Film New Europe1</cp:lastModifiedBy>
  <cp:lastPrinted>2008-10-22T07:58:06Z</cp:lastPrinted>
  <dcterms:created xsi:type="dcterms:W3CDTF">2006-04-04T07:29:08Z</dcterms:created>
  <dcterms:modified xsi:type="dcterms:W3CDTF">2009-11-09T14:49:41Z</dcterms:modified>
  <cp:category/>
  <cp:version/>
  <cp:contentType/>
  <cp:contentStatus/>
</cp:coreProperties>
</file>