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7040" windowWidth="25500" windowHeight="7140" tabRatio="601" activeTab="0"/>
  </bookViews>
  <sheets>
    <sheet name="Spalio 4 - 10 d.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<sst xmlns="http://schemas.openxmlformats.org/spreadsheetml/2006/main" count="121" uniqueCount="87">
  <si>
    <t>Šrekas. Ilgai ir laimingai
(Shrek Forever After)</t>
  </si>
  <si>
    <t>N</t>
  </si>
  <si>
    <t>Donžuanas
(Don Jon)</t>
  </si>
  <si>
    <t>Incognito Film</t>
  </si>
  <si>
    <t>Viskas įskaičiuota 2: naujųjų rusų nuotykiai Turkijoje
(Vsio vkliucheno 2 / All Inclusive 2)</t>
  </si>
  <si>
    <t>-</t>
  </si>
  <si>
    <t>IS</t>
  </si>
  <si>
    <t>N</t>
  </si>
  <si>
    <t>Amžinas sugrįžimas
(Vechnoe vozvraschenie / Eternal Return)</t>
  </si>
  <si>
    <t>Šventieji motorai
(Holy Motors)</t>
  </si>
  <si>
    <t>Planetos filmai</t>
  </si>
  <si>
    <t>N</t>
  </si>
  <si>
    <t>Didis grožis
(La Grande belezza / The Great Beauty)</t>
  </si>
  <si>
    <t>Prior Entertainment</t>
  </si>
  <si>
    <t>-</t>
  </si>
  <si>
    <t>A-One Films</t>
  </si>
  <si>
    <t>JOBS</t>
  </si>
  <si>
    <t>N</t>
  </si>
  <si>
    <t>Kaliniai
Prisoners)</t>
  </si>
  <si>
    <t>Ekskursantė
(The Excursionist)</t>
  </si>
  <si>
    <t>Cinemark</t>
  </si>
  <si>
    <t xml:space="preserve">Platintojas </t>
  </si>
  <si>
    <t xml:space="preserve">Seansų 
sk. </t>
  </si>
  <si>
    <t>Kopijų 
sk.</t>
  </si>
  <si>
    <t>ACME Film /
Warner Bros.</t>
  </si>
  <si>
    <t>Bendros
pajamos
(Eur)</t>
  </si>
  <si>
    <t>Filmas</t>
  </si>
  <si>
    <t>Pakitimas</t>
  </si>
  <si>
    <t>Rodymo 
savaitė</t>
  </si>
  <si>
    <t>VISO (top10):</t>
  </si>
  <si>
    <t>VISO:</t>
  </si>
  <si>
    <t>ACME Film</t>
  </si>
  <si>
    <t>Garsų pasaulio įrašai</t>
  </si>
  <si>
    <t>Forum Cinemas /
Universal</t>
  </si>
  <si>
    <t>Bjaurusis aš 2
(Despicable Me 2)</t>
  </si>
  <si>
    <t>A-One Films</t>
  </si>
  <si>
    <t>ACME Film</t>
  </si>
  <si>
    <t>Forum Cinemas /
WDSMPI</t>
  </si>
  <si>
    <t>Forum Cinemas /
WDSMPI</t>
  </si>
  <si>
    <t>Smurfai 2
(Smurfs 2)</t>
  </si>
  <si>
    <t>Monstrų universitetas
(Monsters University)</t>
  </si>
  <si>
    <t>Išvarymas
(Conjuring)</t>
  </si>
  <si>
    <t>-</t>
  </si>
  <si>
    <t>Spalio 4 - 10 d. Lietuvos kino teatruose rodytų filmų top-40</t>
  </si>
  <si>
    <t>Rugsėjo 27 -
spalio 3 d. 
pajamos
(Lt)</t>
  </si>
  <si>
    <t>Spalio
4 - 10 d. 
pajamos
(Lt)</t>
  </si>
  <si>
    <t>Spalio
4 - 10 d.
žiūrovų
sk.</t>
  </si>
  <si>
    <t>Spalio
4 - 10 d.
pajamos
(Eur)</t>
  </si>
  <si>
    <t>Diana
(Diana)</t>
  </si>
  <si>
    <t>IS</t>
  </si>
  <si>
    <t>Ralfas Griovėjas
(Wreck-It Ralph)</t>
  </si>
  <si>
    <t>Forum Cinemas /
WDSMPI</t>
  </si>
  <si>
    <t>-</t>
  </si>
  <si>
    <t>Rizikinga erzinti diedukus 2
(RED 2)</t>
  </si>
  <si>
    <t>ACME Film</t>
  </si>
  <si>
    <t>Madagaskaras 3
(Madagascar 3: Europe's Most Wanted)</t>
  </si>
  <si>
    <t>Alisa Stebuklų šalyje
(Alice in Wonderland)</t>
  </si>
  <si>
    <t>Forum Cinemas /
Paramount</t>
  </si>
  <si>
    <t>Bėgančios kortos
(Runner Runner)</t>
  </si>
  <si>
    <t>Theatrical Film Distribution /
20th Century Fox</t>
  </si>
  <si>
    <t>Džesmina
(Blue Jasmine)</t>
  </si>
  <si>
    <t>ACME Film</t>
  </si>
  <si>
    <t>Šeima
(The Family)</t>
  </si>
  <si>
    <t>Incognito Film</t>
  </si>
  <si>
    <t>Labas, mes Mileriai
(We are the Millers)</t>
  </si>
  <si>
    <t>-</t>
  </si>
  <si>
    <t>Top Film</t>
  </si>
  <si>
    <t>Gravitacija
(Gravity)</t>
  </si>
  <si>
    <t>Išankstiniai seansai</t>
  </si>
  <si>
    <t>VŠĮ Naratyvas</t>
  </si>
  <si>
    <t>Rydiko kronikos. Sugrįžimas
(Riddick)</t>
  </si>
  <si>
    <t>ACME Film</t>
  </si>
  <si>
    <t>Laiškai Sofijai
(Letters to Sofia)</t>
  </si>
  <si>
    <t>Ranka rankon
(Main dans la main / Hand in Hand)</t>
  </si>
  <si>
    <t>Mirties įrankiai: Kaulų miestas
(Mortal Instruments: City of Bones)</t>
  </si>
  <si>
    <t>Sparnai
(Planes)</t>
  </si>
  <si>
    <t>Laiko tiltas
(About Time)</t>
  </si>
  <si>
    <t>ACME Film /
Sony</t>
  </si>
  <si>
    <t xml:space="preserve">Bendros
pajamos 
(Lt) </t>
  </si>
  <si>
    <t>Bendras 
žiūrovų
sk.</t>
  </si>
  <si>
    <t>Premjeros 
data</t>
  </si>
  <si>
    <t>VISO (top20):</t>
  </si>
  <si>
    <t>VISO (top30):</t>
  </si>
  <si>
    <t>Žiūrovų lanko-mumo vidurkis</t>
  </si>
  <si>
    <t>Streikas
(We Will Riot)</t>
  </si>
  <si>
    <t>Magiškas Paryžius 3
(Magic Paris 3)</t>
  </si>
  <si>
    <t>7 dienos Havanoje
(7 Days in Havana)</t>
  </si>
</sst>
</file>

<file path=xl/styles.xml><?xml version="1.0" encoding="utf-8"?>
<styleSheet xmlns="http://schemas.openxmlformats.org/spreadsheetml/2006/main">
  <numFmts count="57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_-* #,##0&quot;LTL&quot;_-;\-* #,##0&quot;LTL&quot;_-;_-* &quot;-&quot;&quot;LTL&quot;_-;_-@_-"/>
    <numFmt numFmtId="165" formatCode="_-* #,##0_L_T_L_-;\-* #,##0_L_T_L_-;_-* &quot;-&quot;_L_T_L_-;_-@_-"/>
    <numFmt numFmtId="166" formatCode="_-* #,##0.00&quot;LTL&quot;_-;\-* #,##0.00&quot;LTL&quot;_-;_-* &quot;-&quot;??&quot;LTL&quot;_-;_-@_-"/>
    <numFmt numFmtId="167" formatCode="_-* #,##0.00_L_T_L_-;\-* #,##0.00_L_T_L_-;_-* &quot;-&quot;??_L_T_L_-;_-@_-"/>
    <numFmt numFmtId="168" formatCode="#,##0&quot;Lt&quot;;\-#,##0&quot;Lt&quot;"/>
    <numFmt numFmtId="169" formatCode="#,##0&quot;Lt&quot;;[Red]\-#,##0&quot;Lt&quot;"/>
    <numFmt numFmtId="170" formatCode="#,##0.00&quot;Lt&quot;;\-#,##0.00&quot;Lt&quot;"/>
    <numFmt numFmtId="171" formatCode="#,##0.00&quot;Lt&quot;;[Red]\-#,##0.00&quot;Lt&quot;"/>
    <numFmt numFmtId="172" formatCode="_-* #,##0&quot;Lt&quot;_-;\-* #,##0&quot;Lt&quot;_-;_-* &quot;-&quot;&quot;Lt&quot;_-;_-@_-"/>
    <numFmt numFmtId="173" formatCode="_-* #,##0_L_t_-;\-* #,##0_L_t_-;_-* &quot;-&quot;_L_t_-;_-@_-"/>
    <numFmt numFmtId="174" formatCode="_-* #,##0.00&quot;Lt&quot;_-;\-* #,##0.00&quot;Lt&quot;_-;_-* &quot;-&quot;??&quot;Lt&quot;_-;_-@_-"/>
    <numFmt numFmtId="175" formatCode="_-* #,##0.00_L_t_-;\-* #,##0.00_L_t_-;_-* &quot;-&quot;??_L_t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Lt&quot;;\-#,##0\ &quot;Lt&quot;"/>
    <numFmt numFmtId="185" formatCode="#,##0\ &quot;Lt&quot;;[Red]\-#,##0\ &quot;Lt&quot;"/>
    <numFmt numFmtId="186" formatCode="#,##0.00\ &quot;Lt&quot;;\-#,##0.00\ &quot;Lt&quot;"/>
    <numFmt numFmtId="187" formatCode="#,##0.00\ &quot;Lt&quot;;[Red]\-#,##0.00\ &quot;Lt&quot;"/>
    <numFmt numFmtId="188" formatCode="_-* #,##0\ &quot;Lt&quot;_-;\-* #,##0\ &quot;Lt&quot;_-;_-* &quot;-&quot;\ &quot;Lt&quot;_-;_-@_-"/>
    <numFmt numFmtId="189" formatCode="_-* #,##0\ _L_t_-;\-* #,##0\ _L_t_-;_-* &quot;-&quot;\ _L_t_-;_-@_-"/>
    <numFmt numFmtId="190" formatCode="_-* #,##0.00\ &quot;Lt&quot;_-;\-* #,##0.00\ &quot;Lt&quot;_-;_-* &quot;-&quot;??\ &quot;Lt&quot;_-;_-@_-"/>
    <numFmt numFmtId="191" formatCode="_-* #,##0.00\ _L_t_-;\-* #,##0.00\ _L_t_-;_-* &quot;-&quot;??\ _L_t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yyyy\.mm\.dd"/>
    <numFmt numFmtId="201" formatCode="yyyy/mm/dd;@"/>
    <numFmt numFmtId="202" formatCode="#,##0.0"/>
    <numFmt numFmtId="203" formatCode="[$-427]yyyy\ &quot;m.&quot;\ mmmm\ d\ &quot;d.&quot;"/>
    <numFmt numFmtId="204" formatCode="yyyy\.mm\.dd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yyyy/mm/dd"/>
    <numFmt numFmtId="210" formatCode="#,##0.00\ &quot;Lt&quot;"/>
    <numFmt numFmtId="211" formatCode="#,##0.00"/>
    <numFmt numFmtId="212" formatCode="0.00"/>
  </numFmts>
  <fonts count="2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0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200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204" fontId="6" fillId="0" borderId="17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204" fontId="6" fillId="0" borderId="10" xfId="0" applyNumberFormat="1" applyFont="1" applyBorder="1" applyAlignment="1">
      <alignment horizontal="center" vertical="center" wrapText="1"/>
    </xf>
    <xf numFmtId="204" fontId="6" fillId="0" borderId="17" xfId="0" applyNumberFormat="1" applyFont="1" applyBorder="1" applyAlignment="1">
      <alignment horizontal="center" vertical="center" wrapText="1"/>
    </xf>
    <xf numFmtId="209" fontId="6" fillId="24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vertical="center" wrapText="1"/>
    </xf>
    <xf numFmtId="209" fontId="4" fillId="24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.10.04-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Jobs.ataskaita131004-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Donzuanas.ataskaita1301007-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ViskasIskaiciuota.ataskaita1301007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alio 4 - 6 d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C"/>
      <sheetName val="Tot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C"/>
      <sheetName val="Multikino"/>
      <sheetName val="Cinamon"/>
      <sheetName val="Alytus"/>
      <sheetName val="Tota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C"/>
      <sheetName val="Multikino"/>
      <sheetName val="Tot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36.7109375" style="3" bestFit="1" customWidth="1"/>
    <col min="4" max="6" width="14.7109375" style="3" bestFit="1" customWidth="1"/>
    <col min="7" max="7" width="10.8515625" style="3" bestFit="1" customWidth="1"/>
    <col min="8" max="8" width="14.710937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9.7109375" style="3" bestFit="1" customWidth="1"/>
    <col min="16" max="16" width="11.28125" style="3" bestFit="1" customWidth="1"/>
    <col min="17" max="17" width="25.7109375" style="3" bestFit="1" customWidth="1"/>
    <col min="18" max="18" width="12.140625" style="3" bestFit="1" customWidth="1"/>
    <col min="19" max="16384" width="8.7109375" style="3" customWidth="1"/>
  </cols>
  <sheetData>
    <row r="1" spans="1:11" ht="19.5">
      <c r="A1" s="1" t="s">
        <v>43</v>
      </c>
      <c r="B1" s="1"/>
      <c r="C1" s="1"/>
      <c r="D1" s="2"/>
      <c r="E1" s="25"/>
      <c r="G1" s="30"/>
      <c r="K1"/>
    </row>
    <row r="2" ht="13.5" thickBot="1"/>
    <row r="3" spans="1:17" ht="61.5" customHeight="1">
      <c r="A3" s="39"/>
      <c r="B3" s="40"/>
      <c r="C3" s="41" t="s">
        <v>26</v>
      </c>
      <c r="D3" s="41" t="s">
        <v>45</v>
      </c>
      <c r="E3" s="41" t="s">
        <v>47</v>
      </c>
      <c r="F3" s="41" t="s">
        <v>44</v>
      </c>
      <c r="G3" s="41" t="s">
        <v>27</v>
      </c>
      <c r="H3" s="41" t="s">
        <v>46</v>
      </c>
      <c r="I3" s="41" t="s">
        <v>22</v>
      </c>
      <c r="J3" s="41" t="s">
        <v>83</v>
      </c>
      <c r="K3" s="41" t="s">
        <v>23</v>
      </c>
      <c r="L3" s="41" t="s">
        <v>28</v>
      </c>
      <c r="M3" s="41" t="s">
        <v>78</v>
      </c>
      <c r="N3" s="41" t="s">
        <v>79</v>
      </c>
      <c r="O3" s="41" t="s">
        <v>25</v>
      </c>
      <c r="P3" s="41" t="s">
        <v>80</v>
      </c>
      <c r="Q3" s="42" t="s">
        <v>21</v>
      </c>
    </row>
    <row r="4" spans="1:18" ht="25.5" customHeight="1">
      <c r="A4" s="43">
        <v>1</v>
      </c>
      <c r="B4" s="49" t="s">
        <v>17</v>
      </c>
      <c r="C4" s="4" t="s">
        <v>67</v>
      </c>
      <c r="D4" s="32">
        <v>229012.5</v>
      </c>
      <c r="E4" s="52">
        <f>D4/3.452</f>
        <v>66341.97566628041</v>
      </c>
      <c r="F4" s="52" t="s">
        <v>14</v>
      </c>
      <c r="G4" s="17" t="s">
        <v>42</v>
      </c>
      <c r="H4" s="32">
        <v>13064</v>
      </c>
      <c r="I4" s="31">
        <v>266</v>
      </c>
      <c r="J4" s="29">
        <f>H4/I4</f>
        <v>49.11278195488722</v>
      </c>
      <c r="K4" s="31">
        <v>11</v>
      </c>
      <c r="L4" s="52">
        <v>1</v>
      </c>
      <c r="M4" s="31">
        <v>237784</v>
      </c>
      <c r="N4" s="31">
        <v>13572</v>
      </c>
      <c r="O4" s="52">
        <f>M4/3.452</f>
        <v>68882.966396292</v>
      </c>
      <c r="P4" s="56">
        <v>41551</v>
      </c>
      <c r="Q4" s="38" t="s">
        <v>24</v>
      </c>
      <c r="R4" s="15"/>
    </row>
    <row r="5" spans="1:18" ht="25.5" customHeight="1">
      <c r="A5" s="43">
        <f>A4+1</f>
        <v>2</v>
      </c>
      <c r="B5" s="49">
        <v>1</v>
      </c>
      <c r="C5" s="4" t="s">
        <v>75</v>
      </c>
      <c r="D5" s="32">
        <v>111581.3</v>
      </c>
      <c r="E5" s="52">
        <f>D5/3.452</f>
        <v>32323.667439165703</v>
      </c>
      <c r="F5" s="52">
        <v>164246</v>
      </c>
      <c r="G5" s="17">
        <f>(D5-F5)/F5</f>
        <v>-0.320645251634743</v>
      </c>
      <c r="H5" s="52">
        <v>8504</v>
      </c>
      <c r="I5" s="31">
        <v>363</v>
      </c>
      <c r="J5" s="29">
        <f>H5/I5</f>
        <v>23.426997245179063</v>
      </c>
      <c r="K5" s="31">
        <v>19</v>
      </c>
      <c r="L5" s="52">
        <v>3</v>
      </c>
      <c r="M5" s="32">
        <v>515073.8</v>
      </c>
      <c r="N5" s="52">
        <v>39495</v>
      </c>
      <c r="O5" s="52">
        <f>M5/3.452</f>
        <v>149210.25492468133</v>
      </c>
      <c r="P5" s="56">
        <v>41537</v>
      </c>
      <c r="Q5" s="38" t="s">
        <v>38</v>
      </c>
      <c r="R5" s="15"/>
    </row>
    <row r="6" spans="1:18" ht="25.5" customHeight="1">
      <c r="A6" s="43">
        <f aca="true" t="shared" si="0" ref="A6:A13">A5+1</f>
        <v>3</v>
      </c>
      <c r="B6" s="49" t="s">
        <v>1</v>
      </c>
      <c r="C6" s="4" t="s">
        <v>2</v>
      </c>
      <c r="D6" s="32">
        <v>76847</v>
      </c>
      <c r="E6" s="52">
        <f>D6/3.452</f>
        <v>22261.587485515643</v>
      </c>
      <c r="F6" s="52" t="s">
        <v>5</v>
      </c>
      <c r="G6" s="17" t="s">
        <v>42</v>
      </c>
      <c r="H6" s="32">
        <v>5342</v>
      </c>
      <c r="I6" s="31">
        <v>189</v>
      </c>
      <c r="J6" s="29">
        <f>H6/I6</f>
        <v>28.264550264550266</v>
      </c>
      <c r="K6" s="31">
        <v>10</v>
      </c>
      <c r="L6" s="52">
        <v>1</v>
      </c>
      <c r="M6" s="32">
        <v>76847</v>
      </c>
      <c r="N6" s="32">
        <v>5342</v>
      </c>
      <c r="O6" s="52">
        <f>M6/3.452</f>
        <v>22261.587485515643</v>
      </c>
      <c r="P6" s="56">
        <v>41551</v>
      </c>
      <c r="Q6" s="38" t="s">
        <v>3</v>
      </c>
      <c r="R6" s="15"/>
    </row>
    <row r="7" spans="1:18" ht="25.5" customHeight="1">
      <c r="A7" s="43">
        <f t="shared" si="0"/>
        <v>4</v>
      </c>
      <c r="B7" s="49">
        <v>3</v>
      </c>
      <c r="C7" s="4" t="s">
        <v>19</v>
      </c>
      <c r="D7" s="32">
        <v>71506</v>
      </c>
      <c r="E7" s="52">
        <f>D7/3.452</f>
        <v>20714.368482039397</v>
      </c>
      <c r="F7" s="52">
        <v>86016</v>
      </c>
      <c r="G7" s="17">
        <f>(D7-F7)/F7</f>
        <v>-0.16868954613095238</v>
      </c>
      <c r="H7" s="32">
        <v>5563</v>
      </c>
      <c r="I7" s="31">
        <v>161</v>
      </c>
      <c r="J7" s="29">
        <f>H7/I7</f>
        <v>34.5527950310559</v>
      </c>
      <c r="K7" s="31">
        <v>10</v>
      </c>
      <c r="L7" s="52">
        <v>2</v>
      </c>
      <c r="M7" s="32">
        <v>158800</v>
      </c>
      <c r="N7" s="32">
        <v>12717</v>
      </c>
      <c r="O7" s="52">
        <f>M7/3.452</f>
        <v>46002.317497103126</v>
      </c>
      <c r="P7" s="56">
        <v>41574</v>
      </c>
      <c r="Q7" s="38" t="s">
        <v>20</v>
      </c>
      <c r="R7" s="15"/>
    </row>
    <row r="8" spans="1:18" ht="25.5" customHeight="1">
      <c r="A8" s="43">
        <f t="shared" si="0"/>
        <v>5</v>
      </c>
      <c r="B8" s="49">
        <v>2</v>
      </c>
      <c r="C8" s="4" t="s">
        <v>58</v>
      </c>
      <c r="D8" s="32">
        <v>59034.5</v>
      </c>
      <c r="E8" s="52">
        <f>D8/3.452</f>
        <v>17101.535341830822</v>
      </c>
      <c r="F8" s="52">
        <v>137237</v>
      </c>
      <c r="G8" s="17">
        <f>(D8-F8)/F8</f>
        <v>-0.5698353942449922</v>
      </c>
      <c r="H8" s="52">
        <v>4036</v>
      </c>
      <c r="I8" s="31">
        <v>175</v>
      </c>
      <c r="J8" s="29">
        <f>H8/I8</f>
        <v>23.062857142857144</v>
      </c>
      <c r="K8" s="31">
        <v>9</v>
      </c>
      <c r="L8" s="52">
        <v>2</v>
      </c>
      <c r="M8" s="32">
        <v>201708.5</v>
      </c>
      <c r="N8" s="52">
        <v>14363</v>
      </c>
      <c r="O8" s="52">
        <f>M8/3.452</f>
        <v>58432.358053302436</v>
      </c>
      <c r="P8" s="56">
        <v>41574</v>
      </c>
      <c r="Q8" s="38" t="s">
        <v>59</v>
      </c>
      <c r="R8" s="15"/>
    </row>
    <row r="9" spans="1:18" ht="25.5" customHeight="1">
      <c r="A9" s="43">
        <f t="shared" si="0"/>
        <v>6</v>
      </c>
      <c r="B9" s="49" t="s">
        <v>1</v>
      </c>
      <c r="C9" s="4" t="s">
        <v>4</v>
      </c>
      <c r="D9" s="32">
        <v>54470</v>
      </c>
      <c r="E9" s="52">
        <f>D9/3.452</f>
        <v>15779.258400927</v>
      </c>
      <c r="F9" s="52" t="s">
        <v>5</v>
      </c>
      <c r="G9" s="17" t="s">
        <v>42</v>
      </c>
      <c r="H9" s="32">
        <v>3527</v>
      </c>
      <c r="I9" s="31">
        <v>126</v>
      </c>
      <c r="J9" s="29">
        <f>H9/I9</f>
        <v>27.99206349206349</v>
      </c>
      <c r="K9" s="31">
        <v>6</v>
      </c>
      <c r="L9" s="52">
        <v>1</v>
      </c>
      <c r="M9" s="32">
        <v>54470</v>
      </c>
      <c r="N9" s="32">
        <v>3527</v>
      </c>
      <c r="O9" s="52">
        <f>M9/3.452</f>
        <v>15779.258400927</v>
      </c>
      <c r="P9" s="56">
        <v>41551</v>
      </c>
      <c r="Q9" s="38" t="s">
        <v>3</v>
      </c>
      <c r="R9" s="15"/>
    </row>
    <row r="10" spans="1:18" ht="25.5" customHeight="1">
      <c r="A10" s="43">
        <f t="shared" si="0"/>
        <v>7</v>
      </c>
      <c r="B10" s="49" t="s">
        <v>11</v>
      </c>
      <c r="C10" s="4" t="s">
        <v>12</v>
      </c>
      <c r="D10" s="32">
        <v>28156.5</v>
      </c>
      <c r="E10" s="52">
        <f>D10/3.452</f>
        <v>8156.575898030128</v>
      </c>
      <c r="F10" s="52" t="s">
        <v>5</v>
      </c>
      <c r="G10" s="17" t="s">
        <v>42</v>
      </c>
      <c r="H10" s="32">
        <v>1869</v>
      </c>
      <c r="I10" s="31">
        <v>42</v>
      </c>
      <c r="J10" s="29">
        <f>H10/I10</f>
        <v>44.5</v>
      </c>
      <c r="K10" s="31">
        <v>5</v>
      </c>
      <c r="L10" s="52">
        <v>1</v>
      </c>
      <c r="M10" s="32">
        <v>28422</v>
      </c>
      <c r="N10" s="32">
        <v>6905</v>
      </c>
      <c r="O10" s="52">
        <f>M10/3.452</f>
        <v>8233.487833140209</v>
      </c>
      <c r="P10" s="56">
        <v>41551</v>
      </c>
      <c r="Q10" s="38" t="s">
        <v>13</v>
      </c>
      <c r="R10" s="15"/>
    </row>
    <row r="11" spans="1:18" ht="25.5" customHeight="1">
      <c r="A11" s="43">
        <f t="shared" si="0"/>
        <v>8</v>
      </c>
      <c r="B11" s="49">
        <v>4</v>
      </c>
      <c r="C11" s="4" t="s">
        <v>76</v>
      </c>
      <c r="D11" s="32">
        <v>27289</v>
      </c>
      <c r="E11" s="52">
        <f>D11/3.452</f>
        <v>7905.272305909618</v>
      </c>
      <c r="F11" s="52">
        <v>62231</v>
      </c>
      <c r="G11" s="17">
        <f>(D11-F11)/F11</f>
        <v>-0.5614886471372789</v>
      </c>
      <c r="H11" s="32">
        <v>1901</v>
      </c>
      <c r="I11" s="31">
        <v>132</v>
      </c>
      <c r="J11" s="29">
        <f>H11/I11</f>
        <v>14.401515151515152</v>
      </c>
      <c r="K11" s="31">
        <v>8</v>
      </c>
      <c r="L11" s="52">
        <v>2</v>
      </c>
      <c r="M11" s="32">
        <v>92989</v>
      </c>
      <c r="N11" s="32">
        <v>6744</v>
      </c>
      <c r="O11" s="52">
        <f>M11/3.452</f>
        <v>26937.717265353418</v>
      </c>
      <c r="P11" s="56">
        <v>41574</v>
      </c>
      <c r="Q11" s="38" t="s">
        <v>33</v>
      </c>
      <c r="R11" s="15"/>
    </row>
    <row r="12" spans="1:18" ht="25.5" customHeight="1">
      <c r="A12" s="43">
        <f t="shared" si="0"/>
        <v>9</v>
      </c>
      <c r="B12" s="49">
        <v>9</v>
      </c>
      <c r="C12" s="4" t="s">
        <v>72</v>
      </c>
      <c r="D12" s="32">
        <v>17806.5</v>
      </c>
      <c r="E12" s="52">
        <f>D12/3.452</f>
        <v>5158.314020857474</v>
      </c>
      <c r="F12" s="52">
        <v>23533</v>
      </c>
      <c r="G12" s="17">
        <f>(D12-F12)/F12</f>
        <v>-0.2433391407810309</v>
      </c>
      <c r="H12" s="32">
        <v>1551</v>
      </c>
      <c r="I12" s="31">
        <v>43</v>
      </c>
      <c r="J12" s="29">
        <f>H12/I12</f>
        <v>36.06976744186046</v>
      </c>
      <c r="K12" s="31">
        <v>7</v>
      </c>
      <c r="L12" s="52">
        <v>6</v>
      </c>
      <c r="M12" s="31">
        <v>331017</v>
      </c>
      <c r="N12" s="31">
        <v>26677</v>
      </c>
      <c r="O12" s="52">
        <f>M12/3.452</f>
        <v>95891.36732329085</v>
      </c>
      <c r="P12" s="53">
        <v>41516</v>
      </c>
      <c r="Q12" s="38" t="s">
        <v>71</v>
      </c>
      <c r="R12" s="15"/>
    </row>
    <row r="13" spans="1:18" ht="25.5" customHeight="1">
      <c r="A13" s="43">
        <f t="shared" si="0"/>
        <v>10</v>
      </c>
      <c r="B13" s="49">
        <v>10</v>
      </c>
      <c r="C13" s="4" t="s">
        <v>40</v>
      </c>
      <c r="D13" s="31">
        <v>17431</v>
      </c>
      <c r="E13" s="52">
        <f>D13/3.452</f>
        <v>5049.536500579375</v>
      </c>
      <c r="F13" s="52">
        <v>19314.5</v>
      </c>
      <c r="G13" s="17">
        <f>(D13-F13)/F13</f>
        <v>-0.09751740920034171</v>
      </c>
      <c r="H13" s="31">
        <v>1286</v>
      </c>
      <c r="I13" s="31">
        <v>115</v>
      </c>
      <c r="J13" s="29">
        <f>H13/I13</f>
        <v>11.182608695652174</v>
      </c>
      <c r="K13" s="31">
        <v>16</v>
      </c>
      <c r="L13" s="52">
        <v>7</v>
      </c>
      <c r="M13" s="31">
        <v>697374.5</v>
      </c>
      <c r="N13" s="31">
        <v>56269</v>
      </c>
      <c r="O13" s="52">
        <f>M13/3.452</f>
        <v>202020.42294322132</v>
      </c>
      <c r="P13" s="53">
        <v>41509</v>
      </c>
      <c r="Q13" s="38" t="s">
        <v>38</v>
      </c>
      <c r="R13" s="15"/>
    </row>
    <row r="14" spans="1:17" ht="27" customHeight="1">
      <c r="A14" s="43"/>
      <c r="B14" s="49"/>
      <c r="C14" s="12" t="s">
        <v>29</v>
      </c>
      <c r="D14" s="13">
        <f>SUM(D4:D13)</f>
        <v>693134.3</v>
      </c>
      <c r="E14" s="54">
        <f>SUM(E4:E13)</f>
        <v>200792.09154113563</v>
      </c>
      <c r="F14" s="13">
        <v>646269.5</v>
      </c>
      <c r="G14" s="14">
        <f>(D14-F14)/F14</f>
        <v>0.07251587766403961</v>
      </c>
      <c r="H14" s="54">
        <f>SUM(H4:H13)</f>
        <v>46643</v>
      </c>
      <c r="I14" s="18"/>
      <c r="J14" s="18"/>
      <c r="K14" s="19"/>
      <c r="L14" s="18"/>
      <c r="M14" s="20"/>
      <c r="N14" s="20"/>
      <c r="O14" s="16"/>
      <c r="P14" s="26"/>
      <c r="Q14" s="38"/>
    </row>
    <row r="15" spans="1:17" ht="9" customHeight="1">
      <c r="A15" s="44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7"/>
      <c r="Q15" s="45"/>
    </row>
    <row r="16" spans="1:18" ht="24.75" customHeight="1">
      <c r="A16" s="43">
        <f>A13+1</f>
        <v>11</v>
      </c>
      <c r="B16" s="49">
        <v>5</v>
      </c>
      <c r="C16" s="4" t="s">
        <v>64</v>
      </c>
      <c r="D16" s="31">
        <v>15424</v>
      </c>
      <c r="E16" s="52">
        <f>D16/3.452</f>
        <v>4468.134414831981</v>
      </c>
      <c r="F16" s="52">
        <v>44329.5</v>
      </c>
      <c r="G16" s="17">
        <f>(D16-F16)/F16</f>
        <v>-0.6520601405384676</v>
      </c>
      <c r="H16" s="31">
        <v>1101</v>
      </c>
      <c r="I16" s="31">
        <v>47</v>
      </c>
      <c r="J16" s="29">
        <f>H16/I16</f>
        <v>23.425531914893618</v>
      </c>
      <c r="K16" s="31">
        <v>6</v>
      </c>
      <c r="L16" s="52">
        <v>5</v>
      </c>
      <c r="M16" s="31">
        <v>303810</v>
      </c>
      <c r="N16" s="31">
        <v>21690</v>
      </c>
      <c r="O16" s="52">
        <f>M16/3.452</f>
        <v>88009.8493626883</v>
      </c>
      <c r="P16" s="56">
        <v>41523</v>
      </c>
      <c r="Q16" s="38" t="s">
        <v>24</v>
      </c>
      <c r="R16" s="15"/>
    </row>
    <row r="17" spans="1:18" ht="25.5" customHeight="1">
      <c r="A17" s="43">
        <f>A16+1</f>
        <v>12</v>
      </c>
      <c r="B17" s="49">
        <v>8</v>
      </c>
      <c r="C17" s="4" t="s">
        <v>16</v>
      </c>
      <c r="D17" s="32">
        <v>10047.5</v>
      </c>
      <c r="E17" s="52">
        <f>D17/3.452</f>
        <v>2910.6315179606027</v>
      </c>
      <c r="F17" s="52">
        <v>34955.5</v>
      </c>
      <c r="G17" s="17">
        <f>(D17-F17)/F17</f>
        <v>-0.7125631159617227</v>
      </c>
      <c r="H17" s="32">
        <v>672</v>
      </c>
      <c r="I17" s="31">
        <v>21</v>
      </c>
      <c r="J17" s="29">
        <f>H17/I17</f>
        <v>32</v>
      </c>
      <c r="K17" s="31">
        <v>2</v>
      </c>
      <c r="L17" s="52">
        <v>3</v>
      </c>
      <c r="M17" s="32">
        <v>115814.5</v>
      </c>
      <c r="N17" s="32">
        <v>8097</v>
      </c>
      <c r="O17" s="52">
        <f>M17/3.452</f>
        <v>33549.97103128621</v>
      </c>
      <c r="P17" s="56">
        <v>41537</v>
      </c>
      <c r="Q17" s="38" t="s">
        <v>63</v>
      </c>
      <c r="R17" s="15"/>
    </row>
    <row r="18" spans="1:18" ht="25.5" customHeight="1">
      <c r="A18" s="43">
        <f>A17+1</f>
        <v>13</v>
      </c>
      <c r="B18" s="49">
        <v>6</v>
      </c>
      <c r="C18" s="4" t="s">
        <v>62</v>
      </c>
      <c r="D18" s="31">
        <v>9345.5</v>
      </c>
      <c r="E18" s="52">
        <f>D18/3.452</f>
        <v>2707.271147161066</v>
      </c>
      <c r="F18" s="52">
        <v>38287</v>
      </c>
      <c r="G18" s="17">
        <f>(D18-F18)/F18</f>
        <v>-0.7559093164781779</v>
      </c>
      <c r="H18" s="31">
        <v>666</v>
      </c>
      <c r="I18" s="31">
        <v>49</v>
      </c>
      <c r="J18" s="29">
        <f>H18/I18</f>
        <v>13.591836734693878</v>
      </c>
      <c r="K18" s="31">
        <v>5</v>
      </c>
      <c r="L18" s="52">
        <v>4</v>
      </c>
      <c r="M18" s="31">
        <v>192588.5</v>
      </c>
      <c r="N18" s="31">
        <v>13755</v>
      </c>
      <c r="O18" s="52">
        <f>M18/3.452</f>
        <v>55790.41135573581</v>
      </c>
      <c r="P18" s="56">
        <v>41530</v>
      </c>
      <c r="Q18" s="38" t="s">
        <v>32</v>
      </c>
      <c r="R18" s="15"/>
    </row>
    <row r="19" spans="1:18" ht="25.5" customHeight="1">
      <c r="A19" s="43">
        <f>A18+1</f>
        <v>14</v>
      </c>
      <c r="B19" s="49">
        <v>7</v>
      </c>
      <c r="C19" s="4" t="s">
        <v>18</v>
      </c>
      <c r="D19" s="31">
        <v>8784.5</v>
      </c>
      <c r="E19" s="52">
        <f>D19/3.452</f>
        <v>2544.7566628041714</v>
      </c>
      <c r="F19" s="52">
        <v>36120</v>
      </c>
      <c r="G19" s="17">
        <f>(D19-F19)/F19</f>
        <v>-0.756796788482835</v>
      </c>
      <c r="H19" s="31">
        <v>584</v>
      </c>
      <c r="I19" s="31">
        <v>19</v>
      </c>
      <c r="J19" s="29">
        <f>H19/I19</f>
        <v>30.736842105263158</v>
      </c>
      <c r="K19" s="31">
        <v>3</v>
      </c>
      <c r="L19" s="52">
        <v>3</v>
      </c>
      <c r="M19" s="31">
        <v>98282.5</v>
      </c>
      <c r="N19" s="31">
        <v>6851</v>
      </c>
      <c r="O19" s="52">
        <f>M19/3.452</f>
        <v>28471.176129779837</v>
      </c>
      <c r="P19" s="56">
        <v>41537</v>
      </c>
      <c r="Q19" s="38" t="s">
        <v>71</v>
      </c>
      <c r="R19" s="15"/>
    </row>
    <row r="20" spans="1:18" ht="25.5" customHeight="1">
      <c r="A20" s="43">
        <f>A19+1</f>
        <v>15</v>
      </c>
      <c r="B20" s="49">
        <v>14</v>
      </c>
      <c r="C20" s="4" t="s">
        <v>39</v>
      </c>
      <c r="D20" s="32">
        <v>7285.5</v>
      </c>
      <c r="E20" s="52">
        <f>D20/3.452</f>
        <v>2110.515643105446</v>
      </c>
      <c r="F20" s="52">
        <v>8459</v>
      </c>
      <c r="G20" s="17">
        <f>(D20-F20)/F20</f>
        <v>-0.13872798203097292</v>
      </c>
      <c r="H20" s="32">
        <v>510</v>
      </c>
      <c r="I20" s="31">
        <v>40</v>
      </c>
      <c r="J20" s="29">
        <f>H20/I20</f>
        <v>12.75</v>
      </c>
      <c r="K20" s="31">
        <v>4</v>
      </c>
      <c r="L20" s="52">
        <v>10</v>
      </c>
      <c r="M20" s="31">
        <v>825227.5</v>
      </c>
      <c r="N20" s="31">
        <v>64965</v>
      </c>
      <c r="O20" s="52">
        <f>M20/3.452</f>
        <v>239057.79258400926</v>
      </c>
      <c r="P20" s="53">
        <v>41488</v>
      </c>
      <c r="Q20" s="38" t="s">
        <v>77</v>
      </c>
      <c r="R20" s="15"/>
    </row>
    <row r="21" spans="1:18" ht="25.5" customHeight="1">
      <c r="A21" s="43">
        <f>A20+1</f>
        <v>16</v>
      </c>
      <c r="B21" s="49">
        <v>11</v>
      </c>
      <c r="C21" s="4" t="s">
        <v>60</v>
      </c>
      <c r="D21" s="32">
        <v>5537</v>
      </c>
      <c r="E21" s="52">
        <f>D21/3.452</f>
        <v>1603.9976825028969</v>
      </c>
      <c r="F21" s="52">
        <v>14225</v>
      </c>
      <c r="G21" s="17">
        <f>(D21-F21)/F21</f>
        <v>-0.610755711775044</v>
      </c>
      <c r="H21" s="32">
        <v>360</v>
      </c>
      <c r="I21" s="31">
        <v>13</v>
      </c>
      <c r="J21" s="29">
        <f>H21/I21</f>
        <v>27.692307692307693</v>
      </c>
      <c r="K21" s="31">
        <v>2</v>
      </c>
      <c r="L21" s="52">
        <v>4</v>
      </c>
      <c r="M21" s="31">
        <v>89093</v>
      </c>
      <c r="N21" s="31">
        <v>6126</v>
      </c>
      <c r="O21" s="52">
        <f>M21/3.452</f>
        <v>25809.09617612978</v>
      </c>
      <c r="P21" s="56">
        <v>41530</v>
      </c>
      <c r="Q21" s="38" t="s">
        <v>61</v>
      </c>
      <c r="R21" s="15"/>
    </row>
    <row r="22" spans="1:18" ht="25.5" customHeight="1">
      <c r="A22" s="43">
        <f>A21+1</f>
        <v>17</v>
      </c>
      <c r="B22" s="49">
        <v>16</v>
      </c>
      <c r="C22" s="4" t="s">
        <v>41</v>
      </c>
      <c r="D22" s="32">
        <v>4833</v>
      </c>
      <c r="E22" s="52">
        <f>D22/3.452</f>
        <v>1400.0579374275783</v>
      </c>
      <c r="F22" s="52">
        <v>6559</v>
      </c>
      <c r="G22" s="17">
        <f>(D22-F22)/F22</f>
        <v>-0.26314987040707427</v>
      </c>
      <c r="H22" s="32">
        <v>300</v>
      </c>
      <c r="I22" s="31">
        <v>12</v>
      </c>
      <c r="J22" s="29">
        <f>H22/I22</f>
        <v>25</v>
      </c>
      <c r="K22" s="31">
        <v>3</v>
      </c>
      <c r="L22" s="52">
        <v>7</v>
      </c>
      <c r="M22" s="31">
        <v>381756.5</v>
      </c>
      <c r="N22" s="31">
        <v>29193</v>
      </c>
      <c r="O22" s="52">
        <f>M22/3.452</f>
        <v>110589.94785631518</v>
      </c>
      <c r="P22" s="53">
        <v>41509</v>
      </c>
      <c r="Q22" s="38" t="s">
        <v>24</v>
      </c>
      <c r="R22" s="15"/>
    </row>
    <row r="23" spans="1:18" ht="25.5" customHeight="1">
      <c r="A23" s="43">
        <f>A22+1</f>
        <v>18</v>
      </c>
      <c r="B23" s="49">
        <v>12</v>
      </c>
      <c r="C23" s="4" t="s">
        <v>84</v>
      </c>
      <c r="D23" s="32">
        <v>4463</v>
      </c>
      <c r="E23" s="52">
        <f>D23/3.452</f>
        <v>1292.8736964078796</v>
      </c>
      <c r="F23" s="52">
        <v>9336</v>
      </c>
      <c r="G23" s="17">
        <f>(D23-F23)/F23</f>
        <v>-0.5219580119965724</v>
      </c>
      <c r="H23" s="32">
        <v>329</v>
      </c>
      <c r="I23" s="31">
        <v>30</v>
      </c>
      <c r="J23" s="29">
        <f>H23/I23</f>
        <v>10.966666666666667</v>
      </c>
      <c r="K23" s="31">
        <v>5</v>
      </c>
      <c r="L23" s="52">
        <v>2</v>
      </c>
      <c r="M23" s="32">
        <v>17006</v>
      </c>
      <c r="N23" s="32">
        <v>1502</v>
      </c>
      <c r="O23" s="52">
        <f>M23/3.452</f>
        <v>4926.419466975666</v>
      </c>
      <c r="P23" s="56">
        <v>41573</v>
      </c>
      <c r="Q23" s="38" t="s">
        <v>69</v>
      </c>
      <c r="R23" s="15"/>
    </row>
    <row r="24" spans="1:18" ht="25.5" customHeight="1">
      <c r="A24" s="43">
        <f>A23+1</f>
        <v>19</v>
      </c>
      <c r="B24" s="49">
        <v>17</v>
      </c>
      <c r="C24" s="4" t="s">
        <v>34</v>
      </c>
      <c r="D24" s="32">
        <v>3203.5</v>
      </c>
      <c r="E24" s="52">
        <f>D24/3.452</f>
        <v>928.0127462340672</v>
      </c>
      <c r="F24" s="52">
        <v>5554.5</v>
      </c>
      <c r="G24" s="17">
        <f>(D24-F24)/F24</f>
        <v>-0.42326041947970117</v>
      </c>
      <c r="H24" s="52">
        <v>235</v>
      </c>
      <c r="I24" s="31">
        <v>23</v>
      </c>
      <c r="J24" s="29">
        <f>H24/I24</f>
        <v>10.217391304347826</v>
      </c>
      <c r="K24" s="31">
        <v>5</v>
      </c>
      <c r="L24" s="52">
        <v>13</v>
      </c>
      <c r="M24" s="32">
        <v>1953880.45</v>
      </c>
      <c r="N24" s="52">
        <v>145539</v>
      </c>
      <c r="O24" s="52">
        <f>M24/3.452</f>
        <v>566014.0353418308</v>
      </c>
      <c r="P24" s="53">
        <v>41467</v>
      </c>
      <c r="Q24" s="38" t="s">
        <v>33</v>
      </c>
      <c r="R24" s="15"/>
    </row>
    <row r="25" spans="1:18" ht="25.5" customHeight="1">
      <c r="A25" s="43">
        <f>A24+1</f>
        <v>20</v>
      </c>
      <c r="B25" s="49">
        <v>15</v>
      </c>
      <c r="C25" s="4" t="s">
        <v>70</v>
      </c>
      <c r="D25" s="31">
        <v>2587</v>
      </c>
      <c r="E25" s="52">
        <f>D25/3.452</f>
        <v>749.4206257242179</v>
      </c>
      <c r="F25" s="52">
        <v>7964.5</v>
      </c>
      <c r="G25" s="17">
        <f>(D25-F25)/F25</f>
        <v>-0.6751836273463494</v>
      </c>
      <c r="H25" s="31">
        <v>157</v>
      </c>
      <c r="I25" s="31">
        <v>6</v>
      </c>
      <c r="J25" s="29">
        <f>H25/I25</f>
        <v>26.166666666666668</v>
      </c>
      <c r="K25" s="31">
        <v>1</v>
      </c>
      <c r="L25" s="52">
        <v>5</v>
      </c>
      <c r="M25" s="31">
        <v>174043</v>
      </c>
      <c r="N25" s="31">
        <v>11815</v>
      </c>
      <c r="O25" s="52">
        <f>M25/3.452</f>
        <v>50418.01853997682</v>
      </c>
      <c r="P25" s="56">
        <v>41523</v>
      </c>
      <c r="Q25" s="38" t="s">
        <v>31</v>
      </c>
      <c r="R25" s="15"/>
    </row>
    <row r="26" spans="1:17" ht="27" customHeight="1">
      <c r="A26" s="43"/>
      <c r="B26" s="49"/>
      <c r="C26" s="12" t="s">
        <v>81</v>
      </c>
      <c r="D26" s="54">
        <f>SUM(D16:D25)+D14</f>
        <v>764644.8</v>
      </c>
      <c r="E26" s="54">
        <f>SUM(E16:E25)+E14</f>
        <v>221507.76361529552</v>
      </c>
      <c r="F26" s="13">
        <v>712172.5</v>
      </c>
      <c r="G26" s="14">
        <f>(D26-F26)/F26</f>
        <v>0.0736791999129425</v>
      </c>
      <c r="H26" s="54">
        <f>SUM(H16:H25)+H14</f>
        <v>51557</v>
      </c>
      <c r="I26" s="33"/>
      <c r="J26" s="33"/>
      <c r="K26" s="35"/>
      <c r="L26" s="33"/>
      <c r="M26" s="36"/>
      <c r="N26" s="36"/>
      <c r="O26" s="52"/>
      <c r="P26" s="37"/>
      <c r="Q26" s="46"/>
    </row>
    <row r="27" spans="1:17" ht="12" customHeight="1">
      <c r="A27" s="47"/>
      <c r="B27" s="51"/>
      <c r="C27" s="9"/>
      <c r="D27" s="10"/>
      <c r="E27" s="10"/>
      <c r="F27" s="10"/>
      <c r="G27" s="22"/>
      <c r="H27" s="21"/>
      <c r="I27" s="23">
        <v>3</v>
      </c>
      <c r="J27" s="23"/>
      <c r="K27" s="34"/>
      <c r="L27" s="23"/>
      <c r="M27" s="24"/>
      <c r="N27" s="24"/>
      <c r="O27" s="24"/>
      <c r="P27" s="28"/>
      <c r="Q27" s="48"/>
    </row>
    <row r="28" spans="1:18" ht="25.5" customHeight="1">
      <c r="A28" s="43">
        <f>A25+1</f>
        <v>21</v>
      </c>
      <c r="B28" s="49" t="s">
        <v>49</v>
      </c>
      <c r="C28" s="4" t="s">
        <v>48</v>
      </c>
      <c r="D28" s="31">
        <v>2455</v>
      </c>
      <c r="E28" s="52">
        <f>D28/3.452</f>
        <v>711.1819235225956</v>
      </c>
      <c r="F28" s="52" t="s">
        <v>5</v>
      </c>
      <c r="G28" s="17" t="s">
        <v>42</v>
      </c>
      <c r="H28" s="31">
        <v>193</v>
      </c>
      <c r="I28" s="31">
        <v>4</v>
      </c>
      <c r="J28" s="29">
        <f>H28/I28</f>
        <v>48.25</v>
      </c>
      <c r="K28" s="31">
        <v>4</v>
      </c>
      <c r="L28" s="52" t="s">
        <v>6</v>
      </c>
      <c r="M28" s="31">
        <v>2455</v>
      </c>
      <c r="N28" s="31">
        <v>193</v>
      </c>
      <c r="O28" s="52">
        <f>M28/3.452</f>
        <v>711.1819235225956</v>
      </c>
      <c r="P28" s="56" t="s">
        <v>68</v>
      </c>
      <c r="Q28" s="38" t="s">
        <v>61</v>
      </c>
      <c r="R28" s="15"/>
    </row>
    <row r="29" spans="1:18" ht="25.5" customHeight="1">
      <c r="A29" s="43">
        <f>A28+1</f>
        <v>22</v>
      </c>
      <c r="B29" s="49" t="s">
        <v>7</v>
      </c>
      <c r="C29" s="4" t="s">
        <v>8</v>
      </c>
      <c r="D29" s="31">
        <v>624</v>
      </c>
      <c r="E29" s="52">
        <f>D29/3.452</f>
        <v>180.76477404403244</v>
      </c>
      <c r="F29" s="52" t="s">
        <v>42</v>
      </c>
      <c r="G29" s="17" t="s">
        <v>42</v>
      </c>
      <c r="H29" s="31">
        <v>48</v>
      </c>
      <c r="I29" s="31">
        <v>6</v>
      </c>
      <c r="J29" s="29">
        <f>H29/I29</f>
        <v>8</v>
      </c>
      <c r="K29" s="31">
        <v>1</v>
      </c>
      <c r="L29" s="52">
        <v>1</v>
      </c>
      <c r="M29" s="31">
        <v>624</v>
      </c>
      <c r="N29" s="31">
        <v>48</v>
      </c>
      <c r="O29" s="52">
        <f>M29/3.452</f>
        <v>180.76477404403244</v>
      </c>
      <c r="P29" s="56">
        <v>41551</v>
      </c>
      <c r="Q29" s="38" t="s">
        <v>66</v>
      </c>
      <c r="R29" s="15"/>
    </row>
    <row r="30" spans="1:18" ht="25.5" customHeight="1">
      <c r="A30" s="43">
        <f>A29+1</f>
        <v>23</v>
      </c>
      <c r="B30" s="49">
        <v>21</v>
      </c>
      <c r="C30" s="4" t="s">
        <v>85</v>
      </c>
      <c r="D30" s="32">
        <v>286</v>
      </c>
      <c r="E30" s="52">
        <f>D30/3.452</f>
        <v>82.85052143684821</v>
      </c>
      <c r="F30" s="52">
        <v>324</v>
      </c>
      <c r="G30" s="17">
        <f>(D30-F30)/F30</f>
        <v>-0.11728395061728394</v>
      </c>
      <c r="H30" s="32">
        <v>22</v>
      </c>
      <c r="I30" s="31">
        <v>2</v>
      </c>
      <c r="J30" s="29">
        <f>H30/I30</f>
        <v>11</v>
      </c>
      <c r="K30" s="31">
        <v>1</v>
      </c>
      <c r="L30" s="52"/>
      <c r="M30" s="32">
        <v>20479</v>
      </c>
      <c r="N30" s="32">
        <v>1652</v>
      </c>
      <c r="O30" s="52">
        <f>M30/3.452</f>
        <v>5932.502896871379</v>
      </c>
      <c r="P30" s="56">
        <v>41264</v>
      </c>
      <c r="Q30" s="38" t="s">
        <v>35</v>
      </c>
      <c r="R30" s="15"/>
    </row>
    <row r="31" spans="1:18" ht="25.5" customHeight="1">
      <c r="A31" s="43">
        <f>A30+1</f>
        <v>24</v>
      </c>
      <c r="B31" s="49">
        <v>24</v>
      </c>
      <c r="C31" s="4" t="s">
        <v>9</v>
      </c>
      <c r="D31" s="32">
        <v>184</v>
      </c>
      <c r="E31" s="52">
        <v>236</v>
      </c>
      <c r="F31" s="52" t="s">
        <v>5</v>
      </c>
      <c r="G31" s="17" t="s">
        <v>42</v>
      </c>
      <c r="H31" s="32">
        <v>18</v>
      </c>
      <c r="I31" s="31">
        <v>2</v>
      </c>
      <c r="J31" s="29">
        <f>H31/I31</f>
        <v>9</v>
      </c>
      <c r="K31" s="31">
        <v>1</v>
      </c>
      <c r="L31" s="52">
        <v>2</v>
      </c>
      <c r="M31" s="32">
        <v>420</v>
      </c>
      <c r="N31" s="32">
        <v>40</v>
      </c>
      <c r="O31" s="52">
        <f>M31/3.452</f>
        <v>121.66859791425262</v>
      </c>
      <c r="P31" s="56">
        <v>41577</v>
      </c>
      <c r="Q31" s="38" t="s">
        <v>10</v>
      </c>
      <c r="R31" s="15"/>
    </row>
    <row r="32" spans="1:18" ht="25.5" customHeight="1">
      <c r="A32" s="43">
        <f>A31+1</f>
        <v>25</v>
      </c>
      <c r="B32" s="49">
        <v>23</v>
      </c>
      <c r="C32" s="4" t="s">
        <v>86</v>
      </c>
      <c r="D32" s="32">
        <v>182</v>
      </c>
      <c r="E32" s="52">
        <f>D32/3.452</f>
        <v>52.72305909617613</v>
      </c>
      <c r="F32" s="52">
        <v>245</v>
      </c>
      <c r="G32" s="17">
        <f>(D32-F32)/F32</f>
        <v>-0.2571428571428571</v>
      </c>
      <c r="H32" s="32">
        <v>14</v>
      </c>
      <c r="I32" s="31">
        <v>1</v>
      </c>
      <c r="J32" s="29">
        <f>H32/I32</f>
        <v>14</v>
      </c>
      <c r="K32" s="31">
        <v>1</v>
      </c>
      <c r="L32" s="52"/>
      <c r="M32" s="32">
        <v>22751</v>
      </c>
      <c r="N32" s="32">
        <v>1968</v>
      </c>
      <c r="O32" s="52">
        <f>M32/3.452</f>
        <v>6590.672074159907</v>
      </c>
      <c r="P32" s="56">
        <v>41320</v>
      </c>
      <c r="Q32" s="38" t="s">
        <v>15</v>
      </c>
      <c r="R32" s="15"/>
    </row>
    <row r="33" spans="1:18" ht="25.5" customHeight="1">
      <c r="A33" s="43">
        <f>A32+1</f>
        <v>26</v>
      </c>
      <c r="B33" s="49">
        <v>26</v>
      </c>
      <c r="C33" s="4" t="s">
        <v>73</v>
      </c>
      <c r="D33" s="32">
        <v>134</v>
      </c>
      <c r="E33" s="52">
        <f>D33/3.452</f>
        <v>38.818076477404404</v>
      </c>
      <c r="F33" s="52">
        <v>180</v>
      </c>
      <c r="G33" s="17">
        <f>(D33-F33)/F33</f>
        <v>-0.25555555555555554</v>
      </c>
      <c r="H33" s="32">
        <v>10</v>
      </c>
      <c r="I33" s="31">
        <v>1</v>
      </c>
      <c r="J33" s="29">
        <f>H33/I33</f>
        <v>10</v>
      </c>
      <c r="K33" s="31">
        <v>1</v>
      </c>
      <c r="L33" s="52">
        <v>7</v>
      </c>
      <c r="M33" s="32">
        <v>2864</v>
      </c>
      <c r="N33" s="32">
        <v>231</v>
      </c>
      <c r="O33" s="52">
        <f>M33/3.452</f>
        <v>829.6639629200464</v>
      </c>
      <c r="P33" s="53">
        <v>41509</v>
      </c>
      <c r="Q33" s="38" t="s">
        <v>35</v>
      </c>
      <c r="R33" s="15"/>
    </row>
    <row r="34" spans="1:18" ht="25.5" customHeight="1">
      <c r="A34" s="43">
        <f>A33+1</f>
        <v>27</v>
      </c>
      <c r="B34" s="49" t="s">
        <v>52</v>
      </c>
      <c r="C34" s="4" t="s">
        <v>53</v>
      </c>
      <c r="D34" s="31">
        <v>114</v>
      </c>
      <c r="E34" s="52">
        <f>D34/3.452</f>
        <v>33.02433371958285</v>
      </c>
      <c r="F34" s="52" t="s">
        <v>5</v>
      </c>
      <c r="G34" s="17" t="s">
        <v>42</v>
      </c>
      <c r="H34" s="31">
        <v>19</v>
      </c>
      <c r="I34" s="31">
        <v>6</v>
      </c>
      <c r="J34" s="29">
        <f>H34/I34</f>
        <v>3.1666666666666665</v>
      </c>
      <c r="K34" s="31">
        <v>1</v>
      </c>
      <c r="L34" s="52">
        <v>11</v>
      </c>
      <c r="M34" s="31">
        <v>266851.5</v>
      </c>
      <c r="N34" s="31">
        <v>20301</v>
      </c>
      <c r="O34" s="52">
        <f>M34/3.452</f>
        <v>77303.4472769409</v>
      </c>
      <c r="P34" s="56">
        <v>41481</v>
      </c>
      <c r="Q34" s="38" t="s">
        <v>54</v>
      </c>
      <c r="R34" s="15"/>
    </row>
    <row r="35" spans="1:18" ht="25.5" customHeight="1">
      <c r="A35" s="43">
        <f>A34+1</f>
        <v>28</v>
      </c>
      <c r="B35" s="49">
        <v>25</v>
      </c>
      <c r="C35" s="4" t="s">
        <v>74</v>
      </c>
      <c r="D35" s="32">
        <v>90</v>
      </c>
      <c r="E35" s="52">
        <f>D35/3.452</f>
        <v>26.071842410196986</v>
      </c>
      <c r="F35" s="52">
        <v>198</v>
      </c>
      <c r="G35" s="17">
        <f>(D35-F35)/F35</f>
        <v>-0.5454545454545454</v>
      </c>
      <c r="H35" s="32">
        <v>15</v>
      </c>
      <c r="I35" s="31">
        <v>5</v>
      </c>
      <c r="J35" s="29">
        <f>H35/I35</f>
        <v>3</v>
      </c>
      <c r="K35" s="31">
        <v>1</v>
      </c>
      <c r="L35" s="52">
        <v>7</v>
      </c>
      <c r="M35" s="32">
        <v>138014.5</v>
      </c>
      <c r="N35" s="32">
        <v>12157</v>
      </c>
      <c r="O35" s="52">
        <f>M35/3.452</f>
        <v>39981.025492468136</v>
      </c>
      <c r="P35" s="53">
        <v>41509</v>
      </c>
      <c r="Q35" s="38" t="s">
        <v>36</v>
      </c>
      <c r="R35" s="15"/>
    </row>
    <row r="36" spans="1:18" ht="25.5" customHeight="1">
      <c r="A36" s="43">
        <f>A35+1</f>
        <v>29</v>
      </c>
      <c r="B36" s="49" t="s">
        <v>65</v>
      </c>
      <c r="C36" s="4" t="s">
        <v>50</v>
      </c>
      <c r="D36" s="32">
        <v>38</v>
      </c>
      <c r="E36" s="52">
        <f>D36/3.452</f>
        <v>11.00811123986095</v>
      </c>
      <c r="F36" s="52" t="s">
        <v>5</v>
      </c>
      <c r="G36" s="17" t="s">
        <v>42</v>
      </c>
      <c r="H36" s="32">
        <v>7</v>
      </c>
      <c r="I36" s="31">
        <v>1</v>
      </c>
      <c r="J36" s="29">
        <f>H36/I36</f>
        <v>7</v>
      </c>
      <c r="K36" s="31">
        <v>1</v>
      </c>
      <c r="L36" s="52">
        <v>39</v>
      </c>
      <c r="M36" s="32">
        <v>628015.49</v>
      </c>
      <c r="N36" s="32">
        <v>50346</v>
      </c>
      <c r="O36" s="52">
        <f>M36/3.452</f>
        <v>181928.0098493627</v>
      </c>
      <c r="P36" s="56">
        <v>41285</v>
      </c>
      <c r="Q36" s="38" t="s">
        <v>51</v>
      </c>
      <c r="R36" s="15"/>
    </row>
    <row r="37" spans="1:18" ht="25.5" customHeight="1">
      <c r="A37" s="43">
        <f>A36+1</f>
        <v>30</v>
      </c>
      <c r="B37" s="49" t="s">
        <v>65</v>
      </c>
      <c r="C37" s="4" t="s">
        <v>55</v>
      </c>
      <c r="D37" s="32">
        <v>16</v>
      </c>
      <c r="E37" s="52">
        <f>D37/3.452</f>
        <v>4.634994206257242</v>
      </c>
      <c r="F37" s="52" t="s">
        <v>5</v>
      </c>
      <c r="G37" s="17" t="s">
        <v>42</v>
      </c>
      <c r="H37" s="32">
        <v>3</v>
      </c>
      <c r="I37" s="31">
        <v>1</v>
      </c>
      <c r="J37" s="29">
        <f>H37/I37</f>
        <v>3</v>
      </c>
      <c r="K37" s="31">
        <v>1</v>
      </c>
      <c r="L37" s="52">
        <v>69</v>
      </c>
      <c r="M37" s="32">
        <v>1858076.08</v>
      </c>
      <c r="N37" s="32">
        <v>147811</v>
      </c>
      <c r="O37" s="52">
        <f>M37/3.452</f>
        <v>538260.741599073</v>
      </c>
      <c r="P37" s="55">
        <v>41075</v>
      </c>
      <c r="Q37" s="38" t="s">
        <v>57</v>
      </c>
      <c r="R37" s="15"/>
    </row>
    <row r="38" spans="1:17" ht="27" customHeight="1">
      <c r="A38" s="43"/>
      <c r="B38" s="49"/>
      <c r="C38" s="12" t="s">
        <v>82</v>
      </c>
      <c r="D38" s="13">
        <f>SUM(D28:D37)+D26</f>
        <v>768767.8</v>
      </c>
      <c r="E38" s="54">
        <f>SUM(E28:E37)+E26</f>
        <v>222884.84125144847</v>
      </c>
      <c r="F38" s="13">
        <v>714123.5</v>
      </c>
      <c r="G38" s="14">
        <f>(D38-F38)/F38</f>
        <v>0.07651939755518485</v>
      </c>
      <c r="H38" s="54">
        <f>SUM(H28:H37)+H26</f>
        <v>51906</v>
      </c>
      <c r="I38" s="13"/>
      <c r="J38" s="33"/>
      <c r="K38" s="35"/>
      <c r="L38" s="33"/>
      <c r="M38" s="36"/>
      <c r="N38" s="36"/>
      <c r="O38" s="36"/>
      <c r="P38" s="37"/>
      <c r="Q38" s="46"/>
    </row>
    <row r="39" spans="1:17" ht="12" customHeight="1">
      <c r="A39" s="47"/>
      <c r="B39" s="51"/>
      <c r="C39" s="9"/>
      <c r="D39" s="10"/>
      <c r="E39" s="10"/>
      <c r="F39" s="10"/>
      <c r="G39" s="22"/>
      <c r="H39" s="21"/>
      <c r="I39" s="23"/>
      <c r="J39" s="23"/>
      <c r="K39" s="34"/>
      <c r="L39" s="23"/>
      <c r="M39" s="24"/>
      <c r="N39" s="24"/>
      <c r="O39" s="24"/>
      <c r="P39" s="11"/>
      <c r="Q39" s="48"/>
    </row>
    <row r="40" spans="1:18" ht="25.5" customHeight="1">
      <c r="A40" s="43">
        <f>A37+1</f>
        <v>31</v>
      </c>
      <c r="B40" s="49" t="s">
        <v>65</v>
      </c>
      <c r="C40" s="59" t="s">
        <v>56</v>
      </c>
      <c r="D40" s="32">
        <v>16</v>
      </c>
      <c r="E40" s="52">
        <f>D40/3.452</f>
        <v>4.634994206257242</v>
      </c>
      <c r="F40" s="52" t="s">
        <v>5</v>
      </c>
      <c r="G40" s="17" t="s">
        <v>42</v>
      </c>
      <c r="H40" s="32">
        <v>3</v>
      </c>
      <c r="I40" s="31">
        <v>1</v>
      </c>
      <c r="J40" s="29">
        <f>H40/I40</f>
        <v>3</v>
      </c>
      <c r="K40" s="31">
        <v>1</v>
      </c>
      <c r="L40" s="52">
        <v>188</v>
      </c>
      <c r="M40" s="32">
        <v>1329156.8</v>
      </c>
      <c r="N40" s="32">
        <v>97284</v>
      </c>
      <c r="O40" s="52">
        <f>M40/3.452</f>
        <v>385039.62920046353</v>
      </c>
      <c r="P40" s="57">
        <v>40242</v>
      </c>
      <c r="Q40" s="58" t="s">
        <v>37</v>
      </c>
      <c r="R40" s="15"/>
    </row>
    <row r="41" spans="1:18" ht="25.5" customHeight="1">
      <c r="A41" s="43">
        <f>A40+1</f>
        <v>32</v>
      </c>
      <c r="B41" s="49" t="s">
        <v>65</v>
      </c>
      <c r="C41" s="4" t="s">
        <v>0</v>
      </c>
      <c r="D41" s="31">
        <v>11</v>
      </c>
      <c r="E41" s="52">
        <f>D41/3.452</f>
        <v>3.186558516801854</v>
      </c>
      <c r="F41" s="52" t="s">
        <v>5</v>
      </c>
      <c r="G41" s="17" t="s">
        <v>42</v>
      </c>
      <c r="H41" s="31">
        <v>2</v>
      </c>
      <c r="I41" s="31">
        <v>1</v>
      </c>
      <c r="J41" s="29">
        <f>H41/I41</f>
        <v>2</v>
      </c>
      <c r="K41" s="31">
        <v>1</v>
      </c>
      <c r="L41" s="52">
        <v>175</v>
      </c>
      <c r="M41" s="31">
        <v>1657507</v>
      </c>
      <c r="N41" s="31">
        <v>127211</v>
      </c>
      <c r="O41" s="52">
        <f>M41/3.452</f>
        <v>480158.4588644264</v>
      </c>
      <c r="P41" s="60">
        <v>40330</v>
      </c>
      <c r="Q41" s="61" t="s">
        <v>57</v>
      </c>
      <c r="R41" s="15"/>
    </row>
    <row r="42" spans="1:17" ht="27" customHeight="1">
      <c r="A42" s="43"/>
      <c r="B42" s="49"/>
      <c r="C42" s="12" t="s">
        <v>30</v>
      </c>
      <c r="D42" s="54">
        <f>SUM(D40:D41)+D38</f>
        <v>768794.8</v>
      </c>
      <c r="E42" s="54">
        <f>SUM(E40:E41)+E38</f>
        <v>222892.66280417153</v>
      </c>
      <c r="F42" s="54">
        <v>714257</v>
      </c>
      <c r="G42" s="14">
        <f>(D42-F42)/F42</f>
        <v>0.0763559895107784</v>
      </c>
      <c r="H42" s="54">
        <f>SUM(H40:H41)+H38</f>
        <v>51911</v>
      </c>
      <c r="I42" s="54"/>
      <c r="J42" s="33"/>
      <c r="K42" s="35"/>
      <c r="L42" s="33"/>
      <c r="M42" s="36"/>
      <c r="N42" s="36"/>
      <c r="O42" s="36"/>
      <c r="P42" s="37"/>
      <c r="Q42" s="46"/>
    </row>
    <row r="43" spans="1:17" ht="12" customHeight="1">
      <c r="A43" s="47"/>
      <c r="B43" s="51"/>
      <c r="C43" s="9"/>
      <c r="D43" s="10"/>
      <c r="E43" s="10"/>
      <c r="F43" s="10"/>
      <c r="G43" s="22"/>
      <c r="H43" s="21"/>
      <c r="I43" s="23"/>
      <c r="J43" s="23"/>
      <c r="K43" s="34"/>
      <c r="L43" s="23"/>
      <c r="M43" s="24"/>
      <c r="N43" s="24"/>
      <c r="O43" s="24"/>
      <c r="P43" s="11"/>
      <c r="Q43" s="48"/>
    </row>
    <row r="44" ht="28.5"/>
    <row r="45" ht="28.5"/>
    <row r="46" ht="28.5"/>
    <row r="47" ht="28.5"/>
    <row r="48" ht="28.5"/>
    <row r="49" ht="28.5"/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2013-10-13T23:46:50Z</dcterms:modified>
  <cp:category/>
  <cp:version/>
  <cp:contentType/>
  <cp:contentStatus/>
</cp:coreProperties>
</file>