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7655" windowHeight="102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<sst xmlns="http://schemas.openxmlformats.org/spreadsheetml/2006/main" count="241" uniqueCount="80">
  <si>
    <t xml:space="preserve"> </t>
  </si>
  <si>
    <r>
      <t xml:space="preserve">TERRITORY :  </t>
    </r>
    <r>
      <rPr>
        <b/>
        <sz val="8"/>
        <rFont val="Arial"/>
        <family val="0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</si>
  <si>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</si>
  <si>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</si>
  <si>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</si>
  <si>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</si>
  <si>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</si>
  <si>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</si>
  <si>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</si>
  <si>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</si>
  <si>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</si>
  <si>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</si>
  <si>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</si>
  <si>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</si>
  <si>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</si>
  <si>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</si>
  <si>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</si>
  <si>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</si>
  <si>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</si>
  <si>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</si>
  <si>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</si>
  <si>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</si>
  <si>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</si>
  <si>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</si>
  <si>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</si>
  <si>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</si>
  <si>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</si>
  <si>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</si>
  <si>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</si>
  <si>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</si>
  <si>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</si>
  <si>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</si>
  <si>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</si>
  <si>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</si>
  <si>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</si>
  <si>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</si>
  <si>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</si>
  <si>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INDEP</t>
  </si>
  <si>
    <t>LK</t>
  </si>
  <si>
    <t>T O T A L</t>
  </si>
  <si>
    <t>All amouts in $ US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</si>
  <si>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</si>
  <si>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</si>
  <si>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</si>
  <si>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</si>
  <si>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</si>
  <si>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</si>
  <si>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</si>
  <si>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All amouts in Euro (L.C.)</t>
  </si>
  <si>
    <t>Cinemania</t>
  </si>
  <si>
    <t>PETELINJI ZAJTRK</t>
  </si>
  <si>
    <t>DOMES</t>
  </si>
  <si>
    <t>FOX</t>
  </si>
  <si>
    <t>Blitz</t>
  </si>
  <si>
    <t>BVI</t>
  </si>
  <si>
    <t>CENEX</t>
  </si>
  <si>
    <t>ATONEMENT</t>
  </si>
  <si>
    <t>I AM LEGEND</t>
  </si>
  <si>
    <t>ESTRELLITA - PESEM ZA DOMOV</t>
  </si>
  <si>
    <t>NATIONAL TREASURE 2</t>
  </si>
  <si>
    <t>FIVIA</t>
  </si>
  <si>
    <t>CLOVERFIELD</t>
  </si>
  <si>
    <t>New</t>
  </si>
  <si>
    <t>LUST, CAUTION</t>
  </si>
  <si>
    <t>CHARLIE WILSON'S WAR</t>
  </si>
  <si>
    <t>ASTERIX at the Olympic Games</t>
  </si>
  <si>
    <t>ALVIN AND THE CHIPMUNKS</t>
  </si>
  <si>
    <t>27 DRESSES</t>
  </si>
  <si>
    <t>NO COUNTRY FOR OLD MEN</t>
  </si>
  <si>
    <t>VRATNE LAHVE</t>
  </si>
  <si>
    <t>L KOT LJUBEZEN</t>
  </si>
  <si>
    <t>SWEENEY TODD</t>
  </si>
  <si>
    <t>EASTERN PROMISES</t>
  </si>
  <si>
    <t>TEA</t>
  </si>
  <si>
    <t>WATER HORSE</t>
  </si>
  <si>
    <t>SONY</t>
  </si>
  <si>
    <t>JOHN RAMBO</t>
  </si>
  <si>
    <t>29 - Feb    02 - Mar</t>
  </si>
  <si>
    <t>28 - Feb    05 - Mar</t>
  </si>
  <si>
    <t>BECOMING JANE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</si>
</sst>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0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19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4" xfId="0" applyNumberFormat="1" applyFont="1" applyFill="1" applyBorder="1" applyAlignment="1">
      <alignment horizontal="right"/>
    </xf>
    <xf numFmtId="3" fontId="6" fillId="0" borderId="8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6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7" xfId="0" applyFont="1" applyBorder="1" applyAlignment="1">
      <alignment/>
    </xf>
    <xf numFmtId="16" fontId="5" fillId="0" borderId="23" xfId="0" applyNumberFormat="1" applyFont="1" applyBorder="1" applyAlignment="1">
      <alignment/>
    </xf>
    <xf numFmtId="16" fontId="5" fillId="0" borderId="24" xfId="0" applyNumberFormat="1" applyFont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10" fontId="6" fillId="0" borderId="9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16" fontId="5" fillId="0" borderId="6" xfId="0" applyNumberFormat="1" applyFont="1" applyBorder="1" applyAlignment="1">
      <alignment/>
    </xf>
    <xf numFmtId="16" fontId="5" fillId="0" borderId="3" xfId="0" applyNumberFormat="1" applyFont="1" applyBorder="1" applyAlignment="1">
      <alignment/>
    </xf>
    <xf numFmtId="3" fontId="6" fillId="0" borderId="8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25" xfId="0" applyNumberFormat="1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26" xfId="0" applyNumberFormat="1" applyFont="1" applyFill="1" applyBorder="1" applyAlignment="1" applyProtection="1">
      <alignment horizontal="right"/>
      <protection locked="0"/>
    </xf>
    <xf numFmtId="3" fontId="6" fillId="0" borderId="27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3" fontId="6" fillId="0" borderId="28" xfId="0" applyNumberFormat="1" applyFont="1" applyFill="1" applyBorder="1" applyAlignment="1" applyProtection="1">
      <alignment horizontal="right"/>
      <protection locked="0"/>
    </xf>
    <xf numFmtId="3" fontId="6" fillId="0" borderId="8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quotePrefix="1">
      <alignment horizontal="right"/>
    </xf>
    <xf numFmtId="3" fontId="6" fillId="0" borderId="29" xfId="0" applyNumberFormat="1" applyFont="1" applyBorder="1" applyAlignment="1">
      <alignment/>
    </xf>
    <xf numFmtId="3" fontId="6" fillId="0" borderId="9" xfId="0" applyNumberFormat="1" applyFont="1" applyFill="1" applyBorder="1" applyAlignment="1" applyProtection="1">
      <alignment horizontal="right"/>
      <protection locked="0"/>
    </xf>
    <xf numFmtId="3" fontId="6" fillId="0" borderId="8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 quotePrefix="1">
      <alignment horizontal="right"/>
    </xf>
    <xf numFmtId="0" fontId="6" fillId="0" borderId="2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3" fontId="6" fillId="0" borderId="30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 quotePrefix="1">
      <alignment horizontal="right"/>
    </xf>
    <xf numFmtId="3" fontId="6" fillId="0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workbookViewId="0" topLeftCell="A1">
      <selection activeCell="F11" sqref="F1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42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41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77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6">
        <v>0.6557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78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5"/>
      <c r="W5" s="21"/>
      <c r="X5" s="74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39510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43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43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44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44</v>
      </c>
      <c r="V13" s="54" t="s">
        <v>24</v>
      </c>
      <c r="W13" s="54" t="s">
        <v>25</v>
      </c>
      <c r="X13" s="56" t="s">
        <v>25</v>
      </c>
    </row>
    <row r="14" spans="1:24" ht="12.75">
      <c r="A14" s="77">
        <v>1</v>
      </c>
      <c r="B14" s="77">
        <v>1</v>
      </c>
      <c r="C14" s="4" t="s">
        <v>66</v>
      </c>
      <c r="D14" s="16" t="s">
        <v>52</v>
      </c>
      <c r="E14" s="16" t="s">
        <v>45</v>
      </c>
      <c r="F14" s="38">
        <v>3</v>
      </c>
      <c r="G14" s="38">
        <v>11</v>
      </c>
      <c r="H14" s="15">
        <v>28354</v>
      </c>
      <c r="I14" s="15">
        <v>27003</v>
      </c>
      <c r="J14" s="91">
        <v>6727</v>
      </c>
      <c r="K14" s="91">
        <v>6408</v>
      </c>
      <c r="L14" s="65">
        <f aca="true" t="shared" si="0" ref="L14:L22">(H14/I14*100)-100</f>
        <v>5.003147798392774</v>
      </c>
      <c r="M14" s="15">
        <f aca="true" t="shared" si="1" ref="M14:M34">H14/G14</f>
        <v>2577.6363636363635</v>
      </c>
      <c r="N14" s="39">
        <v>11</v>
      </c>
      <c r="O14" s="81"/>
      <c r="P14" s="81"/>
      <c r="Q14" s="15"/>
      <c r="R14" s="15"/>
      <c r="S14" s="67" t="e">
        <f aca="true" t="shared" si="2" ref="S14:S22">(O14/P14*100)-100</f>
        <v>#DIV/0!</v>
      </c>
      <c r="T14" s="79"/>
      <c r="U14" s="15">
        <f aca="true" t="shared" si="3" ref="U14:U34">O14/N14</f>
        <v>0</v>
      </c>
      <c r="V14" s="79">
        <v>149001</v>
      </c>
      <c r="W14" s="79"/>
      <c r="X14" s="80">
        <v>37270</v>
      </c>
    </row>
    <row r="15" spans="1:24" ht="12.75">
      <c r="A15" s="77">
        <v>2</v>
      </c>
      <c r="B15" s="77">
        <v>3</v>
      </c>
      <c r="C15" s="4" t="s">
        <v>67</v>
      </c>
      <c r="D15" s="16" t="s">
        <v>52</v>
      </c>
      <c r="E15" s="16" t="s">
        <v>45</v>
      </c>
      <c r="F15" s="38">
        <v>3</v>
      </c>
      <c r="G15" s="38">
        <v>6</v>
      </c>
      <c r="H15" s="15">
        <v>15506</v>
      </c>
      <c r="I15" s="15">
        <v>15945</v>
      </c>
      <c r="J15" s="15">
        <v>3533</v>
      </c>
      <c r="K15" s="15">
        <v>3691</v>
      </c>
      <c r="L15" s="65">
        <f t="shared" si="0"/>
        <v>-2.7532141737221707</v>
      </c>
      <c r="M15" s="15">
        <f t="shared" si="1"/>
        <v>2584.3333333333335</v>
      </c>
      <c r="N15" s="78">
        <v>6</v>
      </c>
      <c r="O15" s="15"/>
      <c r="P15" s="15"/>
      <c r="Q15" s="15"/>
      <c r="R15" s="15"/>
      <c r="S15" s="67" t="e">
        <f t="shared" si="2"/>
        <v>#DIV/0!</v>
      </c>
      <c r="T15" s="82"/>
      <c r="U15" s="15">
        <f t="shared" si="3"/>
        <v>0</v>
      </c>
      <c r="V15" s="82">
        <v>84621</v>
      </c>
      <c r="W15" s="82"/>
      <c r="X15" s="83">
        <v>20448</v>
      </c>
    </row>
    <row r="16" spans="1:24" ht="12.75">
      <c r="A16" s="77">
        <v>3</v>
      </c>
      <c r="B16" s="77">
        <v>2</v>
      </c>
      <c r="C16" s="4" t="s">
        <v>76</v>
      </c>
      <c r="D16" s="16" t="s">
        <v>37</v>
      </c>
      <c r="E16" s="16" t="s">
        <v>60</v>
      </c>
      <c r="F16" s="38">
        <v>2</v>
      </c>
      <c r="G16" s="38">
        <v>6</v>
      </c>
      <c r="H16" s="25">
        <v>11746</v>
      </c>
      <c r="I16" s="25">
        <v>17486</v>
      </c>
      <c r="J16" s="96">
        <v>2683</v>
      </c>
      <c r="K16" s="96">
        <v>4051</v>
      </c>
      <c r="L16" s="65">
        <f t="shared" si="0"/>
        <v>-32.82626100880705</v>
      </c>
      <c r="M16" s="15">
        <f t="shared" si="1"/>
        <v>1957.6666666666667</v>
      </c>
      <c r="N16" s="38">
        <v>6</v>
      </c>
      <c r="O16" s="93"/>
      <c r="P16" s="93"/>
      <c r="Q16" s="23"/>
      <c r="R16" s="23"/>
      <c r="S16" s="67" t="e">
        <f t="shared" si="2"/>
        <v>#DIV/0!</v>
      </c>
      <c r="T16" s="26"/>
      <c r="U16" s="15">
        <f t="shared" si="3"/>
        <v>0</v>
      </c>
      <c r="V16" s="82">
        <v>41405</v>
      </c>
      <c r="W16" s="26"/>
      <c r="X16" s="83">
        <v>10026</v>
      </c>
    </row>
    <row r="17" spans="1:24" ht="12.75">
      <c r="A17" s="77">
        <v>4</v>
      </c>
      <c r="B17" s="77">
        <v>6</v>
      </c>
      <c r="C17" s="4" t="s">
        <v>68</v>
      </c>
      <c r="D17" s="16" t="s">
        <v>46</v>
      </c>
      <c r="E17" s="16" t="s">
        <v>36</v>
      </c>
      <c r="F17" s="38">
        <v>3</v>
      </c>
      <c r="G17" s="38">
        <v>4</v>
      </c>
      <c r="H17" s="25">
        <v>10830</v>
      </c>
      <c r="I17" s="25">
        <v>6666</v>
      </c>
      <c r="J17" s="25">
        <v>2388</v>
      </c>
      <c r="K17" s="25">
        <v>1460</v>
      </c>
      <c r="L17" s="65">
        <f t="shared" si="0"/>
        <v>62.46624662466246</v>
      </c>
      <c r="M17" s="15">
        <f t="shared" si="1"/>
        <v>2707.5</v>
      </c>
      <c r="N17" s="39">
        <v>4</v>
      </c>
      <c r="O17" s="15"/>
      <c r="P17" s="15"/>
      <c r="Q17" s="15"/>
      <c r="R17" s="15"/>
      <c r="S17" s="67" t="e">
        <f t="shared" si="2"/>
        <v>#DIV/0!</v>
      </c>
      <c r="T17" s="84"/>
      <c r="U17" s="15">
        <f t="shared" si="3"/>
        <v>0</v>
      </c>
      <c r="V17" s="82">
        <v>42661</v>
      </c>
      <c r="W17" s="84"/>
      <c r="X17" s="83">
        <v>10034</v>
      </c>
    </row>
    <row r="18" spans="1:24" ht="13.5" customHeight="1">
      <c r="A18" s="77">
        <v>5</v>
      </c>
      <c r="B18" s="77">
        <v>4</v>
      </c>
      <c r="C18" s="4" t="s">
        <v>65</v>
      </c>
      <c r="D18" s="16" t="s">
        <v>37</v>
      </c>
      <c r="E18" s="16" t="s">
        <v>60</v>
      </c>
      <c r="F18" s="38">
        <v>4</v>
      </c>
      <c r="G18" s="38">
        <v>7</v>
      </c>
      <c r="H18" s="25">
        <v>10274</v>
      </c>
      <c r="I18" s="25">
        <v>10108</v>
      </c>
      <c r="J18" s="91">
        <v>2395</v>
      </c>
      <c r="K18" s="91">
        <v>2411</v>
      </c>
      <c r="L18" s="65">
        <f t="shared" si="0"/>
        <v>1.642263553620893</v>
      </c>
      <c r="M18" s="15">
        <f t="shared" si="1"/>
        <v>1467.7142857142858</v>
      </c>
      <c r="N18" s="78">
        <v>7</v>
      </c>
      <c r="O18" s="15"/>
      <c r="P18" s="15"/>
      <c r="Q18" s="15"/>
      <c r="R18" s="15"/>
      <c r="S18" s="67" t="e">
        <f t="shared" si="2"/>
        <v>#DIV/0!</v>
      </c>
      <c r="T18" s="84"/>
      <c r="U18" s="15">
        <f t="shared" si="3"/>
        <v>0</v>
      </c>
      <c r="V18" s="82">
        <v>90086</v>
      </c>
      <c r="W18" s="84"/>
      <c r="X18" s="83">
        <v>21997</v>
      </c>
    </row>
    <row r="19" spans="1:24" ht="12.75">
      <c r="A19" s="77">
        <v>6</v>
      </c>
      <c r="B19" s="77">
        <v>5</v>
      </c>
      <c r="C19" s="4" t="s">
        <v>71</v>
      </c>
      <c r="D19" s="16" t="s">
        <v>47</v>
      </c>
      <c r="E19" s="16" t="s">
        <v>53</v>
      </c>
      <c r="F19" s="38">
        <v>2</v>
      </c>
      <c r="G19" s="38">
        <v>4</v>
      </c>
      <c r="H19" s="25">
        <v>7143</v>
      </c>
      <c r="I19" s="25">
        <v>8021</v>
      </c>
      <c r="J19" s="23">
        <v>1609</v>
      </c>
      <c r="K19" s="23">
        <v>1802</v>
      </c>
      <c r="L19" s="65">
        <f t="shared" si="0"/>
        <v>-10.946266051614515</v>
      </c>
      <c r="M19" s="15">
        <f t="shared" si="1"/>
        <v>1785.75</v>
      </c>
      <c r="N19" s="78">
        <v>4</v>
      </c>
      <c r="O19" s="15"/>
      <c r="P19" s="15"/>
      <c r="Q19" s="15"/>
      <c r="R19" s="15"/>
      <c r="S19" s="67" t="e">
        <f t="shared" si="2"/>
        <v>#DIV/0!</v>
      </c>
      <c r="T19" s="90"/>
      <c r="U19" s="15">
        <f t="shared" si="3"/>
        <v>0</v>
      </c>
      <c r="V19" s="82">
        <v>22365</v>
      </c>
      <c r="W19" s="90"/>
      <c r="X19" s="83">
        <v>5366</v>
      </c>
    </row>
    <row r="20" spans="1:24" ht="12.75">
      <c r="A20" s="77">
        <v>7</v>
      </c>
      <c r="B20" s="77">
        <v>7</v>
      </c>
      <c r="C20" s="4" t="s">
        <v>59</v>
      </c>
      <c r="D20" s="16" t="s">
        <v>54</v>
      </c>
      <c r="E20" s="16" t="s">
        <v>55</v>
      </c>
      <c r="F20" s="38">
        <v>6</v>
      </c>
      <c r="G20" s="38">
        <v>7</v>
      </c>
      <c r="H20" s="25">
        <v>5126</v>
      </c>
      <c r="I20" s="25">
        <v>5354</v>
      </c>
      <c r="J20" s="87">
        <v>1151</v>
      </c>
      <c r="K20" s="87">
        <v>1226</v>
      </c>
      <c r="L20" s="65">
        <f t="shared" si="0"/>
        <v>-4.258498319013825</v>
      </c>
      <c r="M20" s="15">
        <f t="shared" si="1"/>
        <v>732.2857142857143</v>
      </c>
      <c r="N20" s="78">
        <v>7</v>
      </c>
      <c r="O20" s="81"/>
      <c r="P20" s="81"/>
      <c r="Q20" s="15"/>
      <c r="R20" s="15"/>
      <c r="S20" s="67" t="e">
        <f t="shared" si="2"/>
        <v>#DIV/0!</v>
      </c>
      <c r="T20" s="90"/>
      <c r="U20" s="15">
        <f t="shared" si="3"/>
        <v>0</v>
      </c>
      <c r="V20" s="82">
        <v>116701</v>
      </c>
      <c r="W20" s="90"/>
      <c r="X20" s="83">
        <v>28535</v>
      </c>
    </row>
    <row r="21" spans="1:24" ht="12.75">
      <c r="A21" s="77">
        <v>8</v>
      </c>
      <c r="B21" s="77">
        <v>11</v>
      </c>
      <c r="C21" s="4" t="s">
        <v>72</v>
      </c>
      <c r="D21" s="16" t="s">
        <v>37</v>
      </c>
      <c r="E21" s="16" t="s">
        <v>49</v>
      </c>
      <c r="F21" s="38">
        <v>2</v>
      </c>
      <c r="G21" s="38">
        <v>3</v>
      </c>
      <c r="H21" s="15">
        <v>5059</v>
      </c>
      <c r="I21" s="15">
        <v>2363</v>
      </c>
      <c r="J21" s="15">
        <v>1096</v>
      </c>
      <c r="K21" s="15">
        <v>523</v>
      </c>
      <c r="L21" s="65">
        <f t="shared" si="0"/>
        <v>114.0922556072789</v>
      </c>
      <c r="M21" s="15">
        <f t="shared" si="1"/>
        <v>1686.3333333333333</v>
      </c>
      <c r="N21" s="78">
        <v>3</v>
      </c>
      <c r="O21" s="81"/>
      <c r="P21" s="81"/>
      <c r="Q21" s="15"/>
      <c r="R21" s="15"/>
      <c r="S21" s="67" t="e">
        <f t="shared" si="2"/>
        <v>#DIV/0!</v>
      </c>
      <c r="T21" s="84"/>
      <c r="U21" s="15">
        <f t="shared" si="3"/>
        <v>0</v>
      </c>
      <c r="V21" s="82">
        <v>10189</v>
      </c>
      <c r="W21" s="84"/>
      <c r="X21" s="83">
        <v>2381</v>
      </c>
    </row>
    <row r="22" spans="1:24" ht="12.75">
      <c r="A22" s="77">
        <v>9</v>
      </c>
      <c r="B22" s="77">
        <v>10</v>
      </c>
      <c r="C22" s="4" t="s">
        <v>74</v>
      </c>
      <c r="D22" s="16" t="s">
        <v>75</v>
      </c>
      <c r="E22" s="16" t="s">
        <v>45</v>
      </c>
      <c r="F22" s="38">
        <v>2</v>
      </c>
      <c r="G22" s="38">
        <v>4</v>
      </c>
      <c r="H22" s="15">
        <v>3326</v>
      </c>
      <c r="I22" s="15">
        <v>2904</v>
      </c>
      <c r="J22" s="15">
        <v>769</v>
      </c>
      <c r="K22" s="15">
        <v>664</v>
      </c>
      <c r="L22" s="65">
        <f t="shared" si="0"/>
        <v>14.531680440771353</v>
      </c>
      <c r="M22" s="15">
        <f t="shared" si="1"/>
        <v>831.5</v>
      </c>
      <c r="N22" s="78">
        <v>4</v>
      </c>
      <c r="O22" s="15"/>
      <c r="P22" s="15"/>
      <c r="Q22" s="15"/>
      <c r="R22" s="15"/>
      <c r="S22" s="67" t="e">
        <f t="shared" si="2"/>
        <v>#DIV/0!</v>
      </c>
      <c r="T22" s="84"/>
      <c r="U22" s="15">
        <f t="shared" si="3"/>
        <v>0</v>
      </c>
      <c r="V22" s="82">
        <v>9522</v>
      </c>
      <c r="W22" s="84"/>
      <c r="X22" s="83">
        <v>2236</v>
      </c>
    </row>
    <row r="23" spans="1:24" ht="12.75">
      <c r="A23" s="77">
        <v>10</v>
      </c>
      <c r="B23" s="77" t="s">
        <v>62</v>
      </c>
      <c r="C23" s="4" t="s">
        <v>79</v>
      </c>
      <c r="D23" s="16" t="s">
        <v>37</v>
      </c>
      <c r="E23" s="16" t="s">
        <v>60</v>
      </c>
      <c r="F23" s="38">
        <v>1</v>
      </c>
      <c r="G23" s="38">
        <v>2</v>
      </c>
      <c r="H23" s="15">
        <v>3269</v>
      </c>
      <c r="I23" s="15"/>
      <c r="J23" s="15">
        <v>725</v>
      </c>
      <c r="K23" s="15"/>
      <c r="L23" s="65"/>
      <c r="M23" s="15">
        <f t="shared" si="1"/>
        <v>1634.5</v>
      </c>
      <c r="N23" s="78">
        <v>2</v>
      </c>
      <c r="O23" s="15"/>
      <c r="P23" s="15"/>
      <c r="Q23" s="15"/>
      <c r="R23" s="15"/>
      <c r="S23" s="67"/>
      <c r="T23" s="84"/>
      <c r="U23" s="15">
        <f t="shared" si="3"/>
        <v>0</v>
      </c>
      <c r="V23" s="82">
        <v>9336</v>
      </c>
      <c r="W23" s="84"/>
      <c r="X23" s="83">
        <v>2471</v>
      </c>
    </row>
    <row r="24" spans="1:24" ht="12.75">
      <c r="A24" s="77">
        <v>11</v>
      </c>
      <c r="B24" s="77">
        <v>8</v>
      </c>
      <c r="C24" s="4" t="s">
        <v>50</v>
      </c>
      <c r="D24" s="16" t="s">
        <v>51</v>
      </c>
      <c r="E24" s="16" t="s">
        <v>38</v>
      </c>
      <c r="F24" s="38">
        <v>20</v>
      </c>
      <c r="G24" s="38">
        <v>9</v>
      </c>
      <c r="H24" s="25">
        <v>3207</v>
      </c>
      <c r="I24" s="25">
        <v>3855</v>
      </c>
      <c r="J24" s="25">
        <v>696</v>
      </c>
      <c r="K24" s="25">
        <v>843</v>
      </c>
      <c r="L24" s="65">
        <f aca="true" t="shared" si="4" ref="L24:L34">(H24/I24*100)-100</f>
        <v>-16.809338521400775</v>
      </c>
      <c r="M24" s="15">
        <f t="shared" si="1"/>
        <v>356.3333333333333</v>
      </c>
      <c r="N24" s="39">
        <v>9</v>
      </c>
      <c r="O24" s="15"/>
      <c r="P24" s="15"/>
      <c r="Q24" s="15"/>
      <c r="R24" s="15"/>
      <c r="S24" s="67" t="e">
        <f aca="true" t="shared" si="5" ref="S24:S34">(O24/P24*100)-100</f>
        <v>#DIV/0!</v>
      </c>
      <c r="T24" s="90"/>
      <c r="U24" s="15">
        <f t="shared" si="3"/>
        <v>0</v>
      </c>
      <c r="V24" s="82">
        <v>700739</v>
      </c>
      <c r="W24" s="90"/>
      <c r="X24" s="83">
        <v>176807</v>
      </c>
    </row>
    <row r="25" spans="1:24" ht="12.75" customHeight="1">
      <c r="A25" s="52">
        <v>12</v>
      </c>
      <c r="B25" s="77">
        <v>9</v>
      </c>
      <c r="C25" s="4" t="s">
        <v>64</v>
      </c>
      <c r="D25" s="16" t="s">
        <v>46</v>
      </c>
      <c r="E25" s="16" t="s">
        <v>36</v>
      </c>
      <c r="F25" s="38">
        <v>4</v>
      </c>
      <c r="G25" s="38">
        <v>4</v>
      </c>
      <c r="H25" s="23">
        <v>2958</v>
      </c>
      <c r="I25" s="23">
        <v>3020</v>
      </c>
      <c r="J25" s="97">
        <v>653</v>
      </c>
      <c r="K25" s="97">
        <v>663</v>
      </c>
      <c r="L25" s="65">
        <f t="shared" si="4"/>
        <v>-2.0529801324503296</v>
      </c>
      <c r="M25" s="15">
        <f t="shared" si="1"/>
        <v>739.5</v>
      </c>
      <c r="N25" s="78">
        <v>4</v>
      </c>
      <c r="O25" s="15"/>
      <c r="P25" s="15"/>
      <c r="Q25" s="25"/>
      <c r="R25" s="25"/>
      <c r="S25" s="67" t="e">
        <f t="shared" si="5"/>
        <v>#DIV/0!</v>
      </c>
      <c r="T25" s="84"/>
      <c r="U25" s="15">
        <f t="shared" si="3"/>
        <v>0</v>
      </c>
      <c r="V25" s="82">
        <v>31250</v>
      </c>
      <c r="W25" s="72"/>
      <c r="X25" s="83">
        <v>7243</v>
      </c>
    </row>
    <row r="26" spans="1:24" ht="12.75" customHeight="1">
      <c r="A26" s="77">
        <v>13</v>
      </c>
      <c r="B26" s="52">
        <v>12</v>
      </c>
      <c r="C26" s="4" t="s">
        <v>70</v>
      </c>
      <c r="D26" s="16" t="s">
        <v>51</v>
      </c>
      <c r="E26" s="16" t="s">
        <v>60</v>
      </c>
      <c r="F26" s="38">
        <v>3</v>
      </c>
      <c r="G26" s="38">
        <v>5</v>
      </c>
      <c r="H26" s="25">
        <v>1967</v>
      </c>
      <c r="I26" s="25">
        <v>2196</v>
      </c>
      <c r="J26" s="82">
        <v>462</v>
      </c>
      <c r="K26" s="82">
        <v>506</v>
      </c>
      <c r="L26" s="65">
        <f t="shared" si="4"/>
        <v>-10.428051001821487</v>
      </c>
      <c r="M26" s="15">
        <f t="shared" si="1"/>
        <v>393.4</v>
      </c>
      <c r="N26" s="78">
        <v>5</v>
      </c>
      <c r="O26" s="81"/>
      <c r="P26" s="15"/>
      <c r="Q26" s="81"/>
      <c r="R26" s="15"/>
      <c r="S26" s="67" t="e">
        <f t="shared" si="5"/>
        <v>#DIV/0!</v>
      </c>
      <c r="T26" s="84"/>
      <c r="U26" s="15">
        <f t="shared" si="3"/>
        <v>0</v>
      </c>
      <c r="V26" s="82">
        <v>14255</v>
      </c>
      <c r="W26" s="84"/>
      <c r="X26" s="83">
        <v>3937</v>
      </c>
    </row>
    <row r="27" spans="1:24" ht="12.75">
      <c r="A27" s="77">
        <v>14</v>
      </c>
      <c r="B27" s="77">
        <v>15</v>
      </c>
      <c r="C27" s="4" t="s">
        <v>69</v>
      </c>
      <c r="D27" s="16" t="s">
        <v>37</v>
      </c>
      <c r="E27" s="16" t="s">
        <v>49</v>
      </c>
      <c r="F27" s="38">
        <v>3</v>
      </c>
      <c r="G27" s="38">
        <v>1</v>
      </c>
      <c r="H27" s="15">
        <v>1504</v>
      </c>
      <c r="I27" s="15">
        <v>1452</v>
      </c>
      <c r="J27" s="15">
        <v>315</v>
      </c>
      <c r="K27" s="15">
        <v>303</v>
      </c>
      <c r="L27" s="65">
        <f t="shared" si="4"/>
        <v>3.5812672176308524</v>
      </c>
      <c r="M27" s="15">
        <f t="shared" si="1"/>
        <v>1504</v>
      </c>
      <c r="N27" s="78">
        <v>1</v>
      </c>
      <c r="O27" s="15"/>
      <c r="P27" s="15"/>
      <c r="Q27" s="15"/>
      <c r="R27" s="15"/>
      <c r="S27" s="67" t="e">
        <f t="shared" si="5"/>
        <v>#DIV/0!</v>
      </c>
      <c r="T27" s="72"/>
      <c r="U27" s="15">
        <f t="shared" si="3"/>
        <v>0</v>
      </c>
      <c r="V27" s="82">
        <v>11268</v>
      </c>
      <c r="W27" s="84"/>
      <c r="X27" s="83">
        <v>3125</v>
      </c>
    </row>
    <row r="28" spans="1:24" ht="12.75">
      <c r="A28" s="77">
        <v>15</v>
      </c>
      <c r="B28" s="77">
        <v>18</v>
      </c>
      <c r="C28" s="4" t="s">
        <v>58</v>
      </c>
      <c r="D28" s="16" t="s">
        <v>51</v>
      </c>
      <c r="E28" s="16" t="s">
        <v>49</v>
      </c>
      <c r="F28" s="38">
        <v>6</v>
      </c>
      <c r="G28" s="38">
        <v>5</v>
      </c>
      <c r="H28" s="25">
        <v>1462</v>
      </c>
      <c r="I28" s="25">
        <v>1080</v>
      </c>
      <c r="J28" s="87">
        <v>355</v>
      </c>
      <c r="K28" s="87">
        <v>288</v>
      </c>
      <c r="L28" s="65">
        <f t="shared" si="4"/>
        <v>35.37037037037035</v>
      </c>
      <c r="M28" s="15">
        <f t="shared" si="1"/>
        <v>292.4</v>
      </c>
      <c r="N28" s="78">
        <v>5</v>
      </c>
      <c r="O28" s="15"/>
      <c r="P28" s="15"/>
      <c r="Q28" s="15"/>
      <c r="R28" s="15"/>
      <c r="S28" s="67" t="e">
        <f t="shared" si="5"/>
        <v>#DIV/0!</v>
      </c>
      <c r="T28" s="84"/>
      <c r="U28" s="15">
        <f t="shared" si="3"/>
        <v>0</v>
      </c>
      <c r="V28" s="82">
        <v>37408</v>
      </c>
      <c r="W28" s="82"/>
      <c r="X28" s="83">
        <v>9754</v>
      </c>
    </row>
    <row r="29" spans="1:24" ht="12.75">
      <c r="A29" s="77">
        <v>16</v>
      </c>
      <c r="B29" s="77">
        <v>14</v>
      </c>
      <c r="C29" s="4" t="s">
        <v>56</v>
      </c>
      <c r="D29" s="16" t="s">
        <v>46</v>
      </c>
      <c r="E29" s="16" t="s">
        <v>36</v>
      </c>
      <c r="F29" s="38">
        <v>8</v>
      </c>
      <c r="G29" s="38">
        <v>4</v>
      </c>
      <c r="H29" s="15">
        <v>1206</v>
      </c>
      <c r="I29" s="15">
        <v>1615</v>
      </c>
      <c r="J29" s="25">
        <v>255</v>
      </c>
      <c r="K29" s="25">
        <v>377</v>
      </c>
      <c r="L29" s="65">
        <f t="shared" si="4"/>
        <v>-25.325077399380802</v>
      </c>
      <c r="M29" s="15">
        <f t="shared" si="1"/>
        <v>301.5</v>
      </c>
      <c r="N29" s="39">
        <v>4</v>
      </c>
      <c r="O29" s="15"/>
      <c r="P29" s="15"/>
      <c r="Q29" s="15"/>
      <c r="R29" s="15"/>
      <c r="S29" s="67" t="e">
        <f t="shared" si="5"/>
        <v>#DIV/0!</v>
      </c>
      <c r="T29" s="15"/>
      <c r="U29" s="15">
        <f t="shared" si="3"/>
        <v>0</v>
      </c>
      <c r="V29" s="82">
        <v>40665</v>
      </c>
      <c r="W29" s="84"/>
      <c r="X29" s="83">
        <v>9610</v>
      </c>
    </row>
    <row r="30" spans="1:24" ht="12.75">
      <c r="A30" s="77">
        <v>17</v>
      </c>
      <c r="B30" s="51">
        <v>20</v>
      </c>
      <c r="C30" s="4" t="s">
        <v>73</v>
      </c>
      <c r="D30" s="16" t="s">
        <v>51</v>
      </c>
      <c r="E30" s="16" t="s">
        <v>49</v>
      </c>
      <c r="F30" s="38">
        <v>2</v>
      </c>
      <c r="G30" s="38">
        <v>3</v>
      </c>
      <c r="H30" s="25">
        <v>933</v>
      </c>
      <c r="I30" s="25">
        <v>647</v>
      </c>
      <c r="J30" s="25">
        <v>222</v>
      </c>
      <c r="K30" s="25">
        <v>150</v>
      </c>
      <c r="L30" s="65">
        <f t="shared" si="4"/>
        <v>44.204018547140635</v>
      </c>
      <c r="M30" s="15">
        <f t="shared" si="1"/>
        <v>311</v>
      </c>
      <c r="N30" s="78">
        <v>3</v>
      </c>
      <c r="O30" s="81"/>
      <c r="P30" s="81"/>
      <c r="Q30" s="81"/>
      <c r="R30" s="81"/>
      <c r="S30" s="67" t="e">
        <f t="shared" si="5"/>
        <v>#DIV/0!</v>
      </c>
      <c r="T30" s="85"/>
      <c r="U30" s="15">
        <f t="shared" si="3"/>
        <v>0</v>
      </c>
      <c r="V30" s="82">
        <v>5549</v>
      </c>
      <c r="W30" s="25"/>
      <c r="X30" s="83">
        <v>1930</v>
      </c>
    </row>
    <row r="31" spans="1:24" ht="12.75">
      <c r="A31" s="77">
        <v>18</v>
      </c>
      <c r="B31" s="77">
        <v>13</v>
      </c>
      <c r="C31" s="4" t="s">
        <v>61</v>
      </c>
      <c r="D31" s="16" t="s">
        <v>46</v>
      </c>
      <c r="E31" s="16" t="s">
        <v>36</v>
      </c>
      <c r="F31" s="38">
        <v>5</v>
      </c>
      <c r="G31" s="38">
        <v>5</v>
      </c>
      <c r="H31" s="15">
        <v>835</v>
      </c>
      <c r="I31" s="15">
        <v>2111</v>
      </c>
      <c r="J31" s="15">
        <v>174</v>
      </c>
      <c r="K31" s="15">
        <v>491</v>
      </c>
      <c r="L31" s="65">
        <f t="shared" si="4"/>
        <v>-60.445286594031266</v>
      </c>
      <c r="M31" s="15">
        <f t="shared" si="1"/>
        <v>167</v>
      </c>
      <c r="N31" s="39">
        <v>5</v>
      </c>
      <c r="O31" s="15"/>
      <c r="P31" s="15"/>
      <c r="Q31" s="15"/>
      <c r="R31" s="15"/>
      <c r="S31" s="67" t="e">
        <f t="shared" si="5"/>
        <v>#DIV/0!</v>
      </c>
      <c r="T31" s="85"/>
      <c r="U31" s="15">
        <f t="shared" si="3"/>
        <v>0</v>
      </c>
      <c r="V31" s="82">
        <v>53692</v>
      </c>
      <c r="W31" s="82"/>
      <c r="X31" s="83">
        <v>12705</v>
      </c>
    </row>
    <row r="32" spans="1:24" ht="12.75">
      <c r="A32" s="77">
        <v>19</v>
      </c>
      <c r="B32" s="77">
        <v>19</v>
      </c>
      <c r="C32" s="4" t="s">
        <v>63</v>
      </c>
      <c r="D32" s="16" t="s">
        <v>37</v>
      </c>
      <c r="E32" s="16" t="s">
        <v>49</v>
      </c>
      <c r="F32" s="38">
        <v>4</v>
      </c>
      <c r="G32" s="38">
        <v>1</v>
      </c>
      <c r="H32" s="25">
        <v>781</v>
      </c>
      <c r="I32" s="25">
        <v>994</v>
      </c>
      <c r="J32" s="15">
        <v>161</v>
      </c>
      <c r="K32" s="15">
        <v>207</v>
      </c>
      <c r="L32" s="65">
        <f t="shared" si="4"/>
        <v>-21.42857142857143</v>
      </c>
      <c r="M32" s="15">
        <f t="shared" si="1"/>
        <v>781</v>
      </c>
      <c r="N32" s="78">
        <v>1</v>
      </c>
      <c r="O32" s="15"/>
      <c r="P32" s="15"/>
      <c r="Q32" s="15"/>
      <c r="R32" s="15"/>
      <c r="S32" s="67" t="e">
        <f t="shared" si="5"/>
        <v>#DIV/0!</v>
      </c>
      <c r="T32" s="15"/>
      <c r="U32" s="15">
        <f t="shared" si="3"/>
        <v>0</v>
      </c>
      <c r="V32" s="82">
        <v>7179</v>
      </c>
      <c r="W32" s="25"/>
      <c r="X32" s="83">
        <v>1560</v>
      </c>
    </row>
    <row r="33" spans="1:24" ht="13.5" thickBot="1">
      <c r="A33" s="51">
        <v>20</v>
      </c>
      <c r="B33" s="77">
        <v>16</v>
      </c>
      <c r="C33" s="4" t="s">
        <v>57</v>
      </c>
      <c r="D33" s="16" t="s">
        <v>47</v>
      </c>
      <c r="E33" s="16" t="s">
        <v>53</v>
      </c>
      <c r="F33" s="38">
        <v>7</v>
      </c>
      <c r="G33" s="38">
        <v>6</v>
      </c>
      <c r="H33" s="15">
        <v>631</v>
      </c>
      <c r="I33" s="15">
        <v>1450</v>
      </c>
      <c r="J33" s="25">
        <v>118</v>
      </c>
      <c r="K33" s="25">
        <v>371</v>
      </c>
      <c r="L33" s="65">
        <f t="shared" si="4"/>
        <v>-56.48275862068965</v>
      </c>
      <c r="M33" s="15">
        <f t="shared" si="1"/>
        <v>105.16666666666667</v>
      </c>
      <c r="N33" s="92">
        <v>6</v>
      </c>
      <c r="O33" s="98"/>
      <c r="P33" s="98"/>
      <c r="Q33" s="98"/>
      <c r="R33" s="98"/>
      <c r="S33" s="67" t="e">
        <f t="shared" si="5"/>
        <v>#DIV/0!</v>
      </c>
      <c r="T33" s="95"/>
      <c r="U33" s="15">
        <f t="shared" si="3"/>
        <v>0</v>
      </c>
      <c r="V33" s="82">
        <v>85882</v>
      </c>
      <c r="W33" s="94"/>
      <c r="X33" s="83">
        <v>20584</v>
      </c>
    </row>
    <row r="34" spans="1:24" s="37" customFormat="1" ht="12.75" thickBot="1">
      <c r="A34" s="34"/>
      <c r="B34" s="35"/>
      <c r="C34" s="41" t="s">
        <v>39</v>
      </c>
      <c r="D34" s="35"/>
      <c r="E34" s="35"/>
      <c r="F34" s="35"/>
      <c r="G34" s="35">
        <f>SUM(G14:G33)</f>
        <v>97</v>
      </c>
      <c r="H34" s="32">
        <f>SUM(H14:H33)</f>
        <v>116117</v>
      </c>
      <c r="I34" s="32">
        <v>115484</v>
      </c>
      <c r="J34" s="32">
        <f>SUM(J14:J33)</f>
        <v>26487</v>
      </c>
      <c r="K34" s="32">
        <v>26765</v>
      </c>
      <c r="L34" s="73">
        <f t="shared" si="4"/>
        <v>0.5481278791867226</v>
      </c>
      <c r="M34" s="33">
        <f t="shared" si="1"/>
        <v>1197.0824742268042</v>
      </c>
      <c r="N34" s="35">
        <f>SUM(N14:N33)</f>
        <v>97</v>
      </c>
      <c r="O34" s="32">
        <f>SUM(O14:O33)</f>
        <v>0</v>
      </c>
      <c r="P34" s="32"/>
      <c r="Q34" s="32">
        <f>SUM(Q14:Q33)</f>
        <v>0</v>
      </c>
      <c r="R34" s="32"/>
      <c r="S34" s="73" t="e">
        <f t="shared" si="5"/>
        <v>#DIV/0!</v>
      </c>
      <c r="T34" s="86">
        <f>SUM(T14:T33)</f>
        <v>0</v>
      </c>
      <c r="U34" s="33">
        <f t="shared" si="3"/>
        <v>0</v>
      </c>
      <c r="V34" s="89">
        <f>SUM(V14:V33)</f>
        <v>1563774</v>
      </c>
      <c r="W34" s="88">
        <f>SUM(W14:W33)</f>
        <v>0</v>
      </c>
      <c r="X34" s="36">
        <f>SUM(X14:X33)</f>
        <v>388019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workbookViewId="0" topLeftCell="A1">
      <selection activeCell="E31" sqref="E3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42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41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29 - Feb    02 - Mar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6">
        <f>'WEEKLY COMPETITIVE REPORT'!X4</f>
        <v>0.6557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28 - Feb    05 - Mar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39510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43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43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44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44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ALVIN AND THE CHIPMUNKS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3</v>
      </c>
      <c r="G14" s="38">
        <f>'WEEKLY COMPETITIVE REPORT'!G14</f>
        <v>11</v>
      </c>
      <c r="H14" s="15">
        <f>'WEEKLY COMPETITIVE REPORT'!H14/X4</f>
        <v>43242.33643434498</v>
      </c>
      <c r="I14" s="15">
        <f>'WEEKLY COMPETITIVE REPORT'!I14/X4</f>
        <v>41181.9429617203</v>
      </c>
      <c r="J14" s="23">
        <f>'WEEKLY COMPETITIVE REPORT'!J14</f>
        <v>6727</v>
      </c>
      <c r="K14" s="23">
        <f>'WEEKLY COMPETITIVE REPORT'!K14</f>
        <v>6408</v>
      </c>
      <c r="L14" s="65">
        <f>'WEEKLY COMPETITIVE REPORT'!L14</f>
        <v>5.003147798392774</v>
      </c>
      <c r="M14" s="15">
        <f aca="true" t="shared" si="0" ref="M14:M20">H14/G14</f>
        <v>3931.1214940313616</v>
      </c>
      <c r="N14" s="38">
        <f>'WEEKLY COMPETITIVE REPORT'!N14</f>
        <v>11</v>
      </c>
      <c r="O14" s="15">
        <f>'WEEKLY COMPETITIVE REPORT'!O14/X4</f>
        <v>0</v>
      </c>
      <c r="P14" s="15">
        <f>'WEEKLY COMPETITIVE REPORT'!P14/X4</f>
        <v>0</v>
      </c>
      <c r="Q14" s="23">
        <f>'WEEKLY COMPETITIVE REPORT'!Q14</f>
        <v>0</v>
      </c>
      <c r="R14" s="23">
        <f>'WEEKLY COMPETITIVE REPORT'!R14</f>
        <v>0</v>
      </c>
      <c r="S14" s="65" t="e">
        <f>'WEEKLY COMPETITIVE REPORT'!S14</f>
        <v>#DIV/0!</v>
      </c>
      <c r="T14" s="15">
        <f>'WEEKLY COMPETITIVE REPORT'!T14/X4</f>
        <v>0</v>
      </c>
      <c r="U14" s="15">
        <f aca="true" t="shared" si="1" ref="U14:U20">O14/N14</f>
        <v>0</v>
      </c>
      <c r="V14" s="26">
        <f>'WEEKLY COMPETITIVE REPORT'!V14/X4</f>
        <v>227239.59127649842</v>
      </c>
      <c r="W14" s="23">
        <f>'WEEKLY COMPETITIVE REPORT'!W14</f>
        <v>0</v>
      </c>
      <c r="X14" s="57">
        <f>'WEEKLY COMPETITIVE REPORT'!X14</f>
        <v>37270</v>
      </c>
    </row>
    <row r="15" spans="1:24" ht="12.75">
      <c r="A15" s="51">
        <v>2</v>
      </c>
      <c r="B15" s="4">
        <f>'WEEKLY COMPETITIVE REPORT'!B15</f>
        <v>3</v>
      </c>
      <c r="C15" s="4" t="str">
        <f>'WEEKLY COMPETITIVE REPORT'!C15</f>
        <v>27 DRESSES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3</v>
      </c>
      <c r="G15" s="38">
        <f>'WEEKLY COMPETITIVE REPORT'!G15</f>
        <v>6</v>
      </c>
      <c r="H15" s="15">
        <f>'WEEKLY COMPETITIVE REPORT'!H15/X4</f>
        <v>23648.009760561235</v>
      </c>
      <c r="I15" s="15">
        <f>'WEEKLY COMPETITIVE REPORT'!I15/X4</f>
        <v>24317.523257587312</v>
      </c>
      <c r="J15" s="23">
        <f>'WEEKLY COMPETITIVE REPORT'!J15</f>
        <v>3533</v>
      </c>
      <c r="K15" s="23">
        <f>'WEEKLY COMPETITIVE REPORT'!K15</f>
        <v>3691</v>
      </c>
      <c r="L15" s="65">
        <f>'WEEKLY COMPETITIVE REPORT'!L15</f>
        <v>-2.7532141737221707</v>
      </c>
      <c r="M15" s="15">
        <f t="shared" si="0"/>
        <v>3941.3349600935394</v>
      </c>
      <c r="N15" s="38">
        <f>'WEEKLY COMPETITIVE REPORT'!N15</f>
        <v>6</v>
      </c>
      <c r="O15" s="15">
        <f>'WEEKLY COMPETITIVE REPORT'!O15/X4</f>
        <v>0</v>
      </c>
      <c r="P15" s="15">
        <f>'WEEKLY COMPETITIVE REPORT'!P15/X4</f>
        <v>0</v>
      </c>
      <c r="Q15" s="23">
        <f>'WEEKLY COMPETITIVE REPORT'!Q15</f>
        <v>0</v>
      </c>
      <c r="R15" s="23">
        <f>'WEEKLY COMPETITIVE REPORT'!R15</f>
        <v>0</v>
      </c>
      <c r="S15" s="65" t="e">
        <f>'WEEKLY COMPETITIVE REPORT'!S15</f>
        <v>#DIV/0!</v>
      </c>
      <c r="T15" s="15">
        <f>'WEEKLY COMPETITIVE REPORT'!T15/X4</f>
        <v>0</v>
      </c>
      <c r="U15" s="15">
        <f t="shared" si="1"/>
        <v>0</v>
      </c>
      <c r="V15" s="26">
        <f>'WEEKLY COMPETITIVE REPORT'!V15/X4</f>
        <v>129054.44563062377</v>
      </c>
      <c r="W15" s="23">
        <f>'WEEKLY COMPETITIVE REPORT'!W15</f>
        <v>0</v>
      </c>
      <c r="X15" s="57">
        <f>'WEEKLY COMPETITIVE REPORT'!X15</f>
        <v>20448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JOHN RAMBO</v>
      </c>
      <c r="D16" s="4" t="str">
        <f>'WEEKLY COMPETITIVE REPORT'!D16</f>
        <v>INDEP</v>
      </c>
      <c r="E16" s="4" t="str">
        <f>'WEEKLY COMPETITIVE REPORT'!E16</f>
        <v>FIVIA</v>
      </c>
      <c r="F16" s="38">
        <f>'WEEKLY COMPETITIVE REPORT'!F16</f>
        <v>2</v>
      </c>
      <c r="G16" s="38">
        <f>'WEEKLY COMPETITIVE REPORT'!G16</f>
        <v>6</v>
      </c>
      <c r="H16" s="15">
        <f>'WEEKLY COMPETITIVE REPORT'!H16/X4</f>
        <v>17913.680036602105</v>
      </c>
      <c r="I16" s="15">
        <f>'WEEKLY COMPETITIVE REPORT'!I16/X4</f>
        <v>26667.68339179503</v>
      </c>
      <c r="J16" s="23">
        <f>'WEEKLY COMPETITIVE REPORT'!J16</f>
        <v>2683</v>
      </c>
      <c r="K16" s="23">
        <f>'WEEKLY COMPETITIVE REPORT'!K16</f>
        <v>4051</v>
      </c>
      <c r="L16" s="65">
        <f>'WEEKLY COMPETITIVE REPORT'!L16</f>
        <v>-32.82626100880705</v>
      </c>
      <c r="M16" s="15">
        <f t="shared" si="0"/>
        <v>2985.6133394336844</v>
      </c>
      <c r="N16" s="38">
        <f>'WEEKLY COMPETITIVE REPORT'!N16</f>
        <v>6</v>
      </c>
      <c r="O16" s="15">
        <f>'WEEKLY COMPETITIVE REPORT'!O16/X4</f>
        <v>0</v>
      </c>
      <c r="P16" s="15">
        <f>'WEEKLY COMPETITIVE REPORT'!P16/X4</f>
        <v>0</v>
      </c>
      <c r="Q16" s="23">
        <f>'WEEKLY COMPETITIVE REPORT'!Q16</f>
        <v>0</v>
      </c>
      <c r="R16" s="23">
        <f>'WEEKLY COMPETITIVE REPORT'!R16</f>
        <v>0</v>
      </c>
      <c r="S16" s="65" t="e">
        <f>'WEEKLY COMPETITIVE REPORT'!S16</f>
        <v>#DIV/0!</v>
      </c>
      <c r="T16" s="15">
        <f>'WEEKLY COMPETITIVE REPORT'!T16/X4</f>
        <v>0</v>
      </c>
      <c r="U16" s="15">
        <f t="shared" si="1"/>
        <v>0</v>
      </c>
      <c r="V16" s="26">
        <f>'WEEKLY COMPETITIVE REPORT'!V16/X4</f>
        <v>63146.25590971481</v>
      </c>
      <c r="W16" s="23">
        <f>'WEEKLY COMPETITIVE REPORT'!W16</f>
        <v>0</v>
      </c>
      <c r="X16" s="57">
        <f>'WEEKLY COMPETITIVE REPORT'!X16</f>
        <v>10026</v>
      </c>
    </row>
    <row r="17" spans="1:24" ht="12.75">
      <c r="A17" s="51">
        <v>4</v>
      </c>
      <c r="B17" s="4">
        <f>'WEEKLY COMPETITIVE REPORT'!B17</f>
        <v>6</v>
      </c>
      <c r="C17" s="4" t="str">
        <f>'WEEKLY COMPETITIVE REPORT'!C17</f>
        <v>NO COUNTRY FOR OLD MEN</v>
      </c>
      <c r="D17" s="4" t="str">
        <f>'WEEKLY COMPETITIVE REPORT'!D17</f>
        <v>UIP</v>
      </c>
      <c r="E17" s="4" t="str">
        <f>'WEEKLY COMPETITIVE REPORT'!E17</f>
        <v>Karantanija</v>
      </c>
      <c r="F17" s="38">
        <f>'WEEKLY COMPETITIVE REPORT'!F17</f>
        <v>3</v>
      </c>
      <c r="G17" s="38">
        <f>'WEEKLY COMPETITIVE REPORT'!G17</f>
        <v>4</v>
      </c>
      <c r="H17" s="15">
        <f>'WEEKLY COMPETITIVE REPORT'!H17/X4</f>
        <v>16516.69971023334</v>
      </c>
      <c r="I17" s="15">
        <f>'WEEKLY COMPETITIVE REPORT'!I17/X4</f>
        <v>10166.234558487115</v>
      </c>
      <c r="J17" s="23">
        <f>'WEEKLY COMPETITIVE REPORT'!J17</f>
        <v>2388</v>
      </c>
      <c r="K17" s="23">
        <f>'WEEKLY COMPETITIVE REPORT'!K17</f>
        <v>1460</v>
      </c>
      <c r="L17" s="65">
        <f>'WEEKLY COMPETITIVE REPORT'!L17</f>
        <v>62.46624662466246</v>
      </c>
      <c r="M17" s="15">
        <f t="shared" si="0"/>
        <v>4129.174927558335</v>
      </c>
      <c r="N17" s="38">
        <f>'WEEKLY COMPETITIVE REPORT'!N17</f>
        <v>4</v>
      </c>
      <c r="O17" s="15">
        <f>'WEEKLY COMPETITIVE REPORT'!O17/X4</f>
        <v>0</v>
      </c>
      <c r="P17" s="15">
        <f>'WEEKLY COMPETITIVE REPORT'!P17/X4</f>
        <v>0</v>
      </c>
      <c r="Q17" s="23">
        <f>'WEEKLY COMPETITIVE REPORT'!Q17</f>
        <v>0</v>
      </c>
      <c r="R17" s="23">
        <f>'WEEKLY COMPETITIVE REPORT'!R17</f>
        <v>0</v>
      </c>
      <c r="S17" s="65" t="e">
        <f>'WEEKLY COMPETITIVE REPORT'!S17</f>
        <v>#DIV/0!</v>
      </c>
      <c r="T17" s="15">
        <f>'WEEKLY COMPETITIVE REPORT'!T17/X4</f>
        <v>0</v>
      </c>
      <c r="U17" s="15">
        <f t="shared" si="1"/>
        <v>0</v>
      </c>
      <c r="V17" s="26">
        <f>'WEEKLY COMPETITIVE REPORT'!V17/X4</f>
        <v>65061.766051547966</v>
      </c>
      <c r="W17" s="23">
        <f>'WEEKLY COMPETITIVE REPORT'!W17</f>
        <v>0</v>
      </c>
      <c r="X17" s="57">
        <f>'WEEKLY COMPETITIVE REPORT'!X17</f>
        <v>10034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ASTERIX at the Olympic Games</v>
      </c>
      <c r="D18" s="4" t="str">
        <f>'WEEKLY COMPETITIVE REPORT'!D18</f>
        <v>INDEP</v>
      </c>
      <c r="E18" s="4" t="str">
        <f>'WEEKLY COMPETITIVE REPORT'!E18</f>
        <v>FIVIA</v>
      </c>
      <c r="F18" s="38">
        <f>'WEEKLY COMPETITIVE REPORT'!F18</f>
        <v>4</v>
      </c>
      <c r="G18" s="38">
        <f>'WEEKLY COMPETITIVE REPORT'!G18</f>
        <v>7</v>
      </c>
      <c r="H18" s="15">
        <f>'WEEKLY COMPETITIVE REPORT'!H18/X4</f>
        <v>15668.75095317981</v>
      </c>
      <c r="I18" s="15">
        <f>'WEEKLY COMPETITIVE REPORT'!I18/X4</f>
        <v>15415.586396217785</v>
      </c>
      <c r="J18" s="23">
        <f>'WEEKLY COMPETITIVE REPORT'!J18</f>
        <v>2395</v>
      </c>
      <c r="K18" s="23">
        <f>'WEEKLY COMPETITIVE REPORT'!K18</f>
        <v>2411</v>
      </c>
      <c r="L18" s="65">
        <f>'WEEKLY COMPETITIVE REPORT'!L18</f>
        <v>1.642263553620893</v>
      </c>
      <c r="M18" s="15">
        <f t="shared" si="0"/>
        <v>2238.3929933114014</v>
      </c>
      <c r="N18" s="38">
        <f>'WEEKLY COMPETITIVE REPORT'!N18</f>
        <v>7</v>
      </c>
      <c r="O18" s="15">
        <f>'WEEKLY COMPETITIVE REPORT'!O18/X4</f>
        <v>0</v>
      </c>
      <c r="P18" s="15">
        <f>'WEEKLY COMPETITIVE REPORT'!P18/X4</f>
        <v>0</v>
      </c>
      <c r="Q18" s="23">
        <f>'WEEKLY COMPETITIVE REPORT'!Q18</f>
        <v>0</v>
      </c>
      <c r="R18" s="23">
        <f>'WEEKLY COMPETITIVE REPORT'!R18</f>
        <v>0</v>
      </c>
      <c r="S18" s="65" t="e">
        <f>'WEEKLY COMPETITIVE REPORT'!S18</f>
        <v>#DIV/0!</v>
      </c>
      <c r="T18" s="15">
        <f>'WEEKLY COMPETITIVE REPORT'!T18/X4</f>
        <v>0</v>
      </c>
      <c r="U18" s="15">
        <f t="shared" si="1"/>
        <v>0</v>
      </c>
      <c r="V18" s="26">
        <f>'WEEKLY COMPETITIVE REPORT'!V18/X4</f>
        <v>137389.04987036757</v>
      </c>
      <c r="W18" s="23">
        <f>'WEEKLY COMPETITIVE REPORT'!W18</f>
        <v>0</v>
      </c>
      <c r="X18" s="57">
        <f>'WEEKLY COMPETITIVE REPORT'!X18</f>
        <v>21997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SWEENEY TODD</v>
      </c>
      <c r="D19" s="4" t="str">
        <f>'WEEKLY COMPETITIVE REPORT'!D19</f>
        <v>WB</v>
      </c>
      <c r="E19" s="4" t="str">
        <f>'WEEKLY COMPETITIVE REPORT'!E19</f>
        <v>Blitz</v>
      </c>
      <c r="F19" s="38">
        <f>'WEEKLY COMPETITIVE REPORT'!F19</f>
        <v>2</v>
      </c>
      <c r="G19" s="38">
        <f>'WEEKLY COMPETITIVE REPORT'!G19</f>
        <v>4</v>
      </c>
      <c r="H19" s="15">
        <f>'WEEKLY COMPETITIVE REPORT'!H19/X4</f>
        <v>10893.7013878298</v>
      </c>
      <c r="I19" s="15">
        <f>'WEEKLY COMPETITIVE REPORT'!I19/X4</f>
        <v>12232.72838188196</v>
      </c>
      <c r="J19" s="23">
        <f>'WEEKLY COMPETITIVE REPORT'!J19</f>
        <v>1609</v>
      </c>
      <c r="K19" s="23">
        <f>'WEEKLY COMPETITIVE REPORT'!K19</f>
        <v>1802</v>
      </c>
      <c r="L19" s="65">
        <f>'WEEKLY COMPETITIVE REPORT'!L19</f>
        <v>-10.946266051614515</v>
      </c>
      <c r="M19" s="15">
        <f t="shared" si="0"/>
        <v>2723.42534695745</v>
      </c>
      <c r="N19" s="38">
        <f>'WEEKLY COMPETITIVE REPORT'!N19</f>
        <v>4</v>
      </c>
      <c r="O19" s="15">
        <f>'WEEKLY COMPETITIVE REPORT'!O19/X4</f>
        <v>0</v>
      </c>
      <c r="P19" s="15">
        <f>'WEEKLY COMPETITIVE REPORT'!P19/X4</f>
        <v>0</v>
      </c>
      <c r="Q19" s="23">
        <f>'WEEKLY COMPETITIVE REPORT'!Q19</f>
        <v>0</v>
      </c>
      <c r="R19" s="23">
        <f>'WEEKLY COMPETITIVE REPORT'!R19</f>
        <v>0</v>
      </c>
      <c r="S19" s="65" t="e">
        <f>'WEEKLY COMPETITIVE REPORT'!S19</f>
        <v>#DIV/0!</v>
      </c>
      <c r="T19" s="15">
        <f>'WEEKLY COMPETITIVE REPORT'!T19/X4</f>
        <v>0</v>
      </c>
      <c r="U19" s="15">
        <f t="shared" si="1"/>
        <v>0</v>
      </c>
      <c r="V19" s="26">
        <f>'WEEKLY COMPETITIVE REPORT'!V19/X4</f>
        <v>34108.58624370902</v>
      </c>
      <c r="W19" s="23">
        <f>'WEEKLY COMPETITIVE REPORT'!W19</f>
        <v>0</v>
      </c>
      <c r="X19" s="57">
        <f>'WEEKLY COMPETITIVE REPORT'!X19</f>
        <v>5366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NATIONAL TREASURE 2</v>
      </c>
      <c r="D20" s="4" t="str">
        <f>'WEEKLY COMPETITIVE REPORT'!D20</f>
        <v>BVI</v>
      </c>
      <c r="E20" s="4" t="str">
        <f>'WEEKLY COMPETITIVE REPORT'!E20</f>
        <v>CENEX</v>
      </c>
      <c r="F20" s="38">
        <f>'WEEKLY COMPETITIVE REPORT'!F20</f>
        <v>6</v>
      </c>
      <c r="G20" s="38">
        <f>'WEEKLY COMPETITIVE REPORT'!G20</f>
        <v>7</v>
      </c>
      <c r="H20" s="15">
        <f>'WEEKLY COMPETITIVE REPORT'!H20/X4</f>
        <v>7817.599511971939</v>
      </c>
      <c r="I20" s="15">
        <f>'WEEKLY COMPETITIVE REPORT'!I20/X4</f>
        <v>8165.319505871588</v>
      </c>
      <c r="J20" s="23">
        <f>'WEEKLY COMPETITIVE REPORT'!J20</f>
        <v>1151</v>
      </c>
      <c r="K20" s="23">
        <f>'WEEKLY COMPETITIVE REPORT'!K20</f>
        <v>1226</v>
      </c>
      <c r="L20" s="65">
        <f>'WEEKLY COMPETITIVE REPORT'!L20</f>
        <v>-4.258498319013825</v>
      </c>
      <c r="M20" s="15">
        <f t="shared" si="0"/>
        <v>1116.7999302817057</v>
      </c>
      <c r="N20" s="38">
        <f>'WEEKLY COMPETITIVE REPORT'!N20</f>
        <v>7</v>
      </c>
      <c r="O20" s="15">
        <f>'WEEKLY COMPETITIVE REPORT'!O20/X4</f>
        <v>0</v>
      </c>
      <c r="P20" s="15">
        <f>'WEEKLY COMPETITIVE REPORT'!P20/X4</f>
        <v>0</v>
      </c>
      <c r="Q20" s="23">
        <f>'WEEKLY COMPETITIVE REPORT'!Q20</f>
        <v>0</v>
      </c>
      <c r="R20" s="23">
        <f>'WEEKLY COMPETITIVE REPORT'!R20</f>
        <v>0</v>
      </c>
      <c r="S20" s="65" t="e">
        <f>'WEEKLY COMPETITIVE REPORT'!S20</f>
        <v>#DIV/0!</v>
      </c>
      <c r="T20" s="15">
        <f>'WEEKLY COMPETITIVE REPORT'!T20/X4</f>
        <v>0</v>
      </c>
      <c r="U20" s="15">
        <f t="shared" si="1"/>
        <v>0</v>
      </c>
      <c r="V20" s="26">
        <f>'WEEKLY COMPETITIVE REPORT'!V20/X4</f>
        <v>177979.25880738144</v>
      </c>
      <c r="W20" s="23">
        <f>'WEEKLY COMPETITIVE REPORT'!W20</f>
        <v>0</v>
      </c>
      <c r="X20" s="57">
        <f>'WEEKLY COMPETITIVE REPORT'!X20</f>
        <v>28535</v>
      </c>
    </row>
    <row r="21" spans="1:24" ht="12.75">
      <c r="A21" s="51">
        <v>8</v>
      </c>
      <c r="B21" s="4">
        <f>'WEEKLY COMPETITIVE REPORT'!B21</f>
        <v>11</v>
      </c>
      <c r="C21" s="4" t="str">
        <f>'WEEKLY COMPETITIVE REPORT'!C21</f>
        <v>EASTERN PROMISES</v>
      </c>
      <c r="D21" s="4" t="str">
        <f>'WEEKLY COMPETITIVE REPORT'!D21</f>
        <v>INDEP</v>
      </c>
      <c r="E21" s="4" t="str">
        <f>'WEEKLY COMPETITIVE REPORT'!E21</f>
        <v>Cinemania</v>
      </c>
      <c r="F21" s="38">
        <f>'WEEKLY COMPETITIVE REPORT'!F21</f>
        <v>2</v>
      </c>
      <c r="G21" s="38">
        <f>'WEEKLY COMPETITIVE REPORT'!G21</f>
        <v>3</v>
      </c>
      <c r="H21" s="15">
        <f>'WEEKLY COMPETITIVE REPORT'!H21/X4</f>
        <v>7715.418636571603</v>
      </c>
      <c r="I21" s="15">
        <f>'WEEKLY COMPETITIVE REPORT'!I21/X4</f>
        <v>3603.782217477505</v>
      </c>
      <c r="J21" s="23">
        <f>'WEEKLY COMPETITIVE REPORT'!J21</f>
        <v>1096</v>
      </c>
      <c r="K21" s="23">
        <f>'WEEKLY COMPETITIVE REPORT'!K21</f>
        <v>523</v>
      </c>
      <c r="L21" s="65">
        <f>'WEEKLY COMPETITIVE REPORT'!L21</f>
        <v>114.0922556072789</v>
      </c>
      <c r="M21" s="15">
        <f aca="true" t="shared" si="2" ref="M21:M33">H21/G21</f>
        <v>2571.8062121905346</v>
      </c>
      <c r="N21" s="38">
        <f>'WEEKLY COMPETITIVE REPORT'!N21</f>
        <v>3</v>
      </c>
      <c r="O21" s="15">
        <f>'WEEKLY COMPETITIVE REPORT'!O21/X4</f>
        <v>0</v>
      </c>
      <c r="P21" s="15">
        <f>'WEEKLY COMPETITIVE REPORT'!P21/X4</f>
        <v>0</v>
      </c>
      <c r="Q21" s="23">
        <f>'WEEKLY COMPETITIVE REPORT'!Q21</f>
        <v>0</v>
      </c>
      <c r="R21" s="23">
        <f>'WEEKLY COMPETITIVE REPORT'!R21</f>
        <v>0</v>
      </c>
      <c r="S21" s="65" t="e">
        <f>'WEEKLY COMPETITIVE REPORT'!S21</f>
        <v>#DIV/0!</v>
      </c>
      <c r="T21" s="15">
        <f>'WEEKLY COMPETITIVE REPORT'!T21/X4</f>
        <v>0</v>
      </c>
      <c r="U21" s="15">
        <f aca="true" t="shared" si="3" ref="U21:U33">O21/N21</f>
        <v>0</v>
      </c>
      <c r="V21" s="26">
        <f>'WEEKLY COMPETITIVE REPORT'!V21/X4</f>
        <v>15539.118499313712</v>
      </c>
      <c r="W21" s="23">
        <f>'WEEKLY COMPETITIVE REPORT'!W21</f>
        <v>0</v>
      </c>
      <c r="X21" s="57">
        <f>'WEEKLY COMPETITIVE REPORT'!X21</f>
        <v>2381</v>
      </c>
    </row>
    <row r="22" spans="1:24" ht="12.75">
      <c r="A22" s="51">
        <v>9</v>
      </c>
      <c r="B22" s="4">
        <f>'WEEKLY COMPETITIVE REPORT'!B22</f>
        <v>10</v>
      </c>
      <c r="C22" s="4" t="str">
        <f>'WEEKLY COMPETITIVE REPORT'!C22</f>
        <v>WATER HORSE</v>
      </c>
      <c r="D22" s="4" t="str">
        <f>'WEEKLY COMPETITIVE REPORT'!D22</f>
        <v>SONY</v>
      </c>
      <c r="E22" s="4" t="str">
        <f>'WEEKLY COMPETITIVE REPORT'!E22</f>
        <v>CF</v>
      </c>
      <c r="F22" s="38">
        <f>'WEEKLY COMPETITIVE REPORT'!F22</f>
        <v>2</v>
      </c>
      <c r="G22" s="38">
        <f>'WEEKLY COMPETITIVE REPORT'!G22</f>
        <v>4</v>
      </c>
      <c r="H22" s="15">
        <f>'WEEKLY COMPETITIVE REPORT'!H22/X4</f>
        <v>5072.4416653957605</v>
      </c>
      <c r="I22" s="15">
        <f>'WEEKLY COMPETITIVE REPORT'!I22/X4</f>
        <v>4428.854659142901</v>
      </c>
      <c r="J22" s="23">
        <f>'WEEKLY COMPETITIVE REPORT'!J22</f>
        <v>769</v>
      </c>
      <c r="K22" s="23">
        <f>'WEEKLY COMPETITIVE REPORT'!K22</f>
        <v>664</v>
      </c>
      <c r="L22" s="65">
        <f>'WEEKLY COMPETITIVE REPORT'!L22</f>
        <v>14.531680440771353</v>
      </c>
      <c r="M22" s="15">
        <f t="shared" si="2"/>
        <v>1268.1104163489401</v>
      </c>
      <c r="N22" s="38">
        <f>'WEEKLY COMPETITIVE REPORT'!N22</f>
        <v>4</v>
      </c>
      <c r="O22" s="15">
        <f>'WEEKLY COMPETITIVE REPORT'!O22/X4</f>
        <v>0</v>
      </c>
      <c r="P22" s="15">
        <f>'WEEKLY COMPETITIVE REPORT'!P22/X4</f>
        <v>0</v>
      </c>
      <c r="Q22" s="23">
        <f>'WEEKLY COMPETITIVE REPORT'!Q22</f>
        <v>0</v>
      </c>
      <c r="R22" s="23">
        <f>'WEEKLY COMPETITIVE REPORT'!R22</f>
        <v>0</v>
      </c>
      <c r="S22" s="65" t="e">
        <f>'WEEKLY COMPETITIVE REPORT'!S22</f>
        <v>#DIV/0!</v>
      </c>
      <c r="T22" s="15">
        <f>'WEEKLY COMPETITIVE REPORT'!T22/X4</f>
        <v>0</v>
      </c>
      <c r="U22" s="15">
        <f t="shared" si="3"/>
        <v>0</v>
      </c>
      <c r="V22" s="26">
        <f>'WEEKLY COMPETITIVE REPORT'!V22/X4</f>
        <v>14521.885008387984</v>
      </c>
      <c r="W22" s="23">
        <f>'WEEKLY COMPETITIVE REPORT'!W22</f>
        <v>0</v>
      </c>
      <c r="X22" s="57">
        <f>'WEEKLY COMPETITIVE REPORT'!X22</f>
        <v>2236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BECOMING JANE</v>
      </c>
      <c r="D23" s="4" t="str">
        <f>'WEEKLY COMPETITIVE REPORT'!D23</f>
        <v>INDEP</v>
      </c>
      <c r="E23" s="4" t="str">
        <f>'WEEKLY COMPETITIVE REPORT'!E23</f>
        <v>FIVIA</v>
      </c>
      <c r="F23" s="38">
        <f>'WEEKLY COMPETITIVE REPORT'!F23</f>
        <v>1</v>
      </c>
      <c r="G23" s="38">
        <f>'WEEKLY COMPETITIVE REPORT'!G23</f>
        <v>2</v>
      </c>
      <c r="H23" s="15">
        <f>'WEEKLY COMPETITIVE REPORT'!H23/X4</f>
        <v>4985.511666920848</v>
      </c>
      <c r="I23" s="15">
        <f>'WEEKLY COMPETITIVE REPORT'!I23/X4</f>
        <v>0</v>
      </c>
      <c r="J23" s="23">
        <f>'WEEKLY COMPETITIVE REPORT'!J23</f>
        <v>725</v>
      </c>
      <c r="K23" s="23">
        <f>'WEEKLY COMPETITIVE REPORT'!K23</f>
        <v>0</v>
      </c>
      <c r="L23" s="65">
        <f>'WEEKLY COMPETITIVE REPORT'!L23</f>
        <v>0</v>
      </c>
      <c r="M23" s="15">
        <f t="shared" si="2"/>
        <v>2492.755833460424</v>
      </c>
      <c r="N23" s="38">
        <f>'WEEKLY COMPETITIVE REPORT'!N23</f>
        <v>2</v>
      </c>
      <c r="O23" s="15">
        <f>'WEEKLY COMPETITIVE REPORT'!O23/X4</f>
        <v>0</v>
      </c>
      <c r="P23" s="15">
        <f>'WEEKLY COMPETITIVE REPORT'!P23/X4</f>
        <v>0</v>
      </c>
      <c r="Q23" s="23">
        <f>'WEEKLY COMPETITIVE REPORT'!Q23</f>
        <v>0</v>
      </c>
      <c r="R23" s="23">
        <f>'WEEKLY COMPETITIVE REPORT'!R23</f>
        <v>0</v>
      </c>
      <c r="S23" s="65">
        <f>'WEEKLY COMPETITIVE REPORT'!S23</f>
        <v>0</v>
      </c>
      <c r="T23" s="15">
        <f>'WEEKLY COMPETITIVE REPORT'!T23/X4</f>
        <v>0</v>
      </c>
      <c r="U23" s="15">
        <f t="shared" si="3"/>
        <v>0</v>
      </c>
      <c r="V23" s="26">
        <f>'WEEKLY COMPETITIVE REPORT'!V23/X4</f>
        <v>14238.218697575112</v>
      </c>
      <c r="W23" s="23">
        <f>'WEEKLY COMPETITIVE REPORT'!W23</f>
        <v>0</v>
      </c>
      <c r="X23" s="57">
        <f>'WEEKLY COMPETITIVE REPORT'!X23</f>
        <v>2471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PETELINJI ZAJTRK</v>
      </c>
      <c r="D24" s="4" t="str">
        <f>'WEEKLY COMPETITIVE REPORT'!D24</f>
        <v>DOMES</v>
      </c>
      <c r="E24" s="4" t="str">
        <f>'WEEKLY COMPETITIVE REPORT'!E24</f>
        <v>LK</v>
      </c>
      <c r="F24" s="38">
        <f>'WEEKLY COMPETITIVE REPORT'!F24</f>
        <v>20</v>
      </c>
      <c r="G24" s="38">
        <f>'WEEKLY COMPETITIVE REPORT'!G24</f>
        <v>9</v>
      </c>
      <c r="H24" s="15">
        <f>'WEEKLY COMPETITIVE REPORT'!H24/X4</f>
        <v>4890.956229983224</v>
      </c>
      <c r="I24" s="15">
        <f>'WEEKLY COMPETITIVE REPORT'!I24/X4</f>
        <v>5879.213054750649</v>
      </c>
      <c r="J24" s="23">
        <f>'WEEKLY COMPETITIVE REPORT'!J24</f>
        <v>696</v>
      </c>
      <c r="K24" s="23">
        <f>'WEEKLY COMPETITIVE REPORT'!K24</f>
        <v>843</v>
      </c>
      <c r="L24" s="65">
        <f>'WEEKLY COMPETITIVE REPORT'!L24</f>
        <v>-16.809338521400775</v>
      </c>
      <c r="M24" s="15">
        <f t="shared" si="2"/>
        <v>543.4395811092471</v>
      </c>
      <c r="N24" s="38">
        <f>'WEEKLY COMPETITIVE REPORT'!N24</f>
        <v>9</v>
      </c>
      <c r="O24" s="15">
        <f>'WEEKLY COMPETITIVE REPORT'!O24/X4</f>
        <v>0</v>
      </c>
      <c r="P24" s="15">
        <f>'WEEKLY COMPETITIVE REPORT'!P24/X4</f>
        <v>0</v>
      </c>
      <c r="Q24" s="23">
        <f>'WEEKLY COMPETITIVE REPORT'!Q24</f>
        <v>0</v>
      </c>
      <c r="R24" s="23">
        <f>'WEEKLY COMPETITIVE REPORT'!R24</f>
        <v>0</v>
      </c>
      <c r="S24" s="65" t="e">
        <f>'WEEKLY COMPETITIVE REPORT'!S24</f>
        <v>#DIV/0!</v>
      </c>
      <c r="T24" s="15">
        <f>'WEEKLY COMPETITIVE REPORT'!T24/X4</f>
        <v>0</v>
      </c>
      <c r="U24" s="15">
        <f t="shared" si="3"/>
        <v>0</v>
      </c>
      <c r="V24" s="26">
        <f>'WEEKLY COMPETITIVE REPORT'!V24/X4</f>
        <v>1068688.4245844136</v>
      </c>
      <c r="W24" s="23">
        <f>'WEEKLY COMPETITIVE REPORT'!W24</f>
        <v>0</v>
      </c>
      <c r="X24" s="57">
        <f>'WEEKLY COMPETITIVE REPORT'!X24</f>
        <v>176807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CHARLIE WILSON'S WAR</v>
      </c>
      <c r="D25" s="4" t="str">
        <f>'WEEKLY COMPETITIVE REPORT'!D25</f>
        <v>UIP</v>
      </c>
      <c r="E25" s="4" t="str">
        <f>'WEEKLY COMPETITIVE REPORT'!E25</f>
        <v>Karantanija</v>
      </c>
      <c r="F25" s="38">
        <f>'WEEKLY COMPETITIVE REPORT'!F25</f>
        <v>4</v>
      </c>
      <c r="G25" s="38">
        <f>'WEEKLY COMPETITIVE REPORT'!G25</f>
        <v>4</v>
      </c>
      <c r="H25" s="15">
        <f>'WEEKLY COMPETITIVE REPORT'!H25/X4</f>
        <v>4511.209394540187</v>
      </c>
      <c r="I25" s="15">
        <f>'WEEKLY COMPETITIVE REPORT'!I25/X4</f>
        <v>4605.764831477811</v>
      </c>
      <c r="J25" s="23">
        <f>'WEEKLY COMPETITIVE REPORT'!J25</f>
        <v>653</v>
      </c>
      <c r="K25" s="23">
        <f>'WEEKLY COMPETITIVE REPORT'!K25</f>
        <v>663</v>
      </c>
      <c r="L25" s="65">
        <f>'WEEKLY COMPETITIVE REPORT'!L25</f>
        <v>-2.0529801324503296</v>
      </c>
      <c r="M25" s="15">
        <f t="shared" si="2"/>
        <v>1127.8023486350467</v>
      </c>
      <c r="N25" s="38">
        <f>'WEEKLY COMPETITIVE REPORT'!N25</f>
        <v>4</v>
      </c>
      <c r="O25" s="15">
        <f>'WEEKLY COMPETITIVE REPORT'!O25/X4</f>
        <v>0</v>
      </c>
      <c r="P25" s="15">
        <f>'WEEKLY COMPETITIVE REPORT'!P25/X4</f>
        <v>0</v>
      </c>
      <c r="Q25" s="23">
        <f>'WEEKLY COMPETITIVE REPORT'!Q25</f>
        <v>0</v>
      </c>
      <c r="R25" s="23">
        <f>'WEEKLY COMPETITIVE REPORT'!R25</f>
        <v>0</v>
      </c>
      <c r="S25" s="65" t="e">
        <f>'WEEKLY COMPETITIVE REPORT'!S25</f>
        <v>#DIV/0!</v>
      </c>
      <c r="T25" s="15">
        <f>'WEEKLY COMPETITIVE REPORT'!T25/X4</f>
        <v>0</v>
      </c>
      <c r="U25" s="15">
        <f t="shared" si="3"/>
        <v>0</v>
      </c>
      <c r="V25" s="26">
        <f>'WEEKLY COMPETITIVE REPORT'!V25/X4</f>
        <v>47658.99039194754</v>
      </c>
      <c r="W25" s="23">
        <f>'WEEKLY COMPETITIVE REPORT'!W25</f>
        <v>0</v>
      </c>
      <c r="X25" s="57">
        <f>'WEEKLY COMPETITIVE REPORT'!X25</f>
        <v>7243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L KOT LJUBEZEN</v>
      </c>
      <c r="D26" s="4" t="str">
        <f>'WEEKLY COMPETITIVE REPORT'!D26</f>
        <v>DOMES</v>
      </c>
      <c r="E26" s="4" t="str">
        <f>'WEEKLY COMPETITIVE REPORT'!E26</f>
        <v>FIVIA</v>
      </c>
      <c r="F26" s="38">
        <f>'WEEKLY COMPETITIVE REPORT'!F26</f>
        <v>3</v>
      </c>
      <c r="G26" s="38">
        <f>'WEEKLY COMPETITIVE REPORT'!G26</f>
        <v>5</v>
      </c>
      <c r="H26" s="15">
        <f>'WEEKLY COMPETITIVE REPORT'!H26/X4</f>
        <v>2999.847491230746</v>
      </c>
      <c r="I26" s="15">
        <f>'WEEKLY COMPETITIVE REPORT'!I26/X4</f>
        <v>3349.0925728229377</v>
      </c>
      <c r="J26" s="23">
        <f>'WEEKLY COMPETITIVE REPORT'!J26</f>
        <v>462</v>
      </c>
      <c r="K26" s="23">
        <f>'WEEKLY COMPETITIVE REPORT'!K26</f>
        <v>506</v>
      </c>
      <c r="L26" s="65">
        <f>'WEEKLY COMPETITIVE REPORT'!L26</f>
        <v>-10.428051001821487</v>
      </c>
      <c r="M26" s="15">
        <f t="shared" si="2"/>
        <v>599.9694982461492</v>
      </c>
      <c r="N26" s="38">
        <f>'WEEKLY COMPETITIVE REPORT'!N26</f>
        <v>5</v>
      </c>
      <c r="O26" s="15">
        <f>'WEEKLY COMPETITIVE REPORT'!O26/X4</f>
        <v>0</v>
      </c>
      <c r="P26" s="15">
        <f>'WEEKLY COMPETITIVE REPORT'!P26/X4</f>
        <v>0</v>
      </c>
      <c r="Q26" s="23">
        <f>'WEEKLY COMPETITIVE REPORT'!Q26</f>
        <v>0</v>
      </c>
      <c r="R26" s="23">
        <f>'WEEKLY COMPETITIVE REPORT'!R26</f>
        <v>0</v>
      </c>
      <c r="S26" s="65" t="e">
        <f>'WEEKLY COMPETITIVE REPORT'!S26</f>
        <v>#DIV/0!</v>
      </c>
      <c r="T26" s="15">
        <f>'WEEKLY COMPETITIVE REPORT'!T26/X4</f>
        <v>0</v>
      </c>
      <c r="U26" s="15">
        <f t="shared" si="3"/>
        <v>0</v>
      </c>
      <c r="V26" s="26">
        <f>'WEEKLY COMPETITIVE REPORT'!V26/X4</f>
        <v>21740.12505719079</v>
      </c>
      <c r="W26" s="23">
        <f>'WEEKLY COMPETITIVE REPORT'!W26</f>
        <v>0</v>
      </c>
      <c r="X26" s="57">
        <f>'WEEKLY COMPETITIVE REPORT'!X26</f>
        <v>3937</v>
      </c>
    </row>
    <row r="27" spans="1:24" ht="12.75" customHeight="1">
      <c r="A27" s="51">
        <v>14</v>
      </c>
      <c r="B27" s="4">
        <f>'WEEKLY COMPETITIVE REPORT'!B27</f>
        <v>15</v>
      </c>
      <c r="C27" s="4" t="str">
        <f>'WEEKLY COMPETITIVE REPORT'!C27</f>
        <v>VRATNE LAHVE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3</v>
      </c>
      <c r="G27" s="38">
        <f>'WEEKLY COMPETITIVE REPORT'!G27</f>
        <v>1</v>
      </c>
      <c r="H27" s="15">
        <f>'WEEKLY COMPETITIVE REPORT'!H27/X4</f>
        <v>2293.731889583651</v>
      </c>
      <c r="I27" s="15">
        <f>'WEEKLY COMPETITIVE REPORT'!I27/X17</f>
        <v>0.14470799282439706</v>
      </c>
      <c r="J27" s="23">
        <f>'WEEKLY COMPETITIVE REPORT'!J27</f>
        <v>315</v>
      </c>
      <c r="K27" s="23">
        <f>'WEEKLY COMPETITIVE REPORT'!K27</f>
        <v>303</v>
      </c>
      <c r="L27" s="65">
        <f>'WEEKLY COMPETITIVE REPORT'!L27</f>
        <v>3.5812672176308524</v>
      </c>
      <c r="M27" s="15">
        <f t="shared" si="2"/>
        <v>2293.731889583651</v>
      </c>
      <c r="N27" s="38">
        <f>'WEEKLY COMPETITIVE REPORT'!N27</f>
        <v>1</v>
      </c>
      <c r="O27" s="15">
        <f>'WEEKLY COMPETITIVE REPORT'!O27/X4</f>
        <v>0</v>
      </c>
      <c r="P27" s="15">
        <f>'WEEKLY COMPETITIVE REPORT'!P27/X17</f>
        <v>0</v>
      </c>
      <c r="Q27" s="23">
        <f>'WEEKLY COMPETITIVE REPORT'!Q27</f>
        <v>0</v>
      </c>
      <c r="R27" s="23">
        <f>'WEEKLY COMPETITIVE REPORT'!R27</f>
        <v>0</v>
      </c>
      <c r="S27" s="65" t="e">
        <f>'WEEKLY COMPETITIVE REPORT'!S27</f>
        <v>#DIV/0!</v>
      </c>
      <c r="T27" s="15">
        <f>'WEEKLY COMPETITIVE REPORT'!T27/X17</f>
        <v>0</v>
      </c>
      <c r="U27" s="15">
        <f t="shared" si="3"/>
        <v>0</v>
      </c>
      <c r="V27" s="26">
        <f>'WEEKLY COMPETITIVE REPORT'!V27/X4</f>
        <v>17184.688119566876</v>
      </c>
      <c r="W27" s="23">
        <f>'WEEKLY COMPETITIVE REPORT'!W27</f>
        <v>0</v>
      </c>
      <c r="X27" s="57">
        <f>'WEEKLY COMPETITIVE REPORT'!X27</f>
        <v>3125</v>
      </c>
    </row>
    <row r="28" spans="1:24" ht="12.75">
      <c r="A28" s="51">
        <v>15</v>
      </c>
      <c r="B28" s="4">
        <f>'WEEKLY COMPETITIVE REPORT'!B28</f>
        <v>18</v>
      </c>
      <c r="C28" s="4" t="str">
        <f>'WEEKLY COMPETITIVE REPORT'!C28</f>
        <v>ESTRELLITA - PESEM ZA DOMOV</v>
      </c>
      <c r="D28" s="4" t="str">
        <f>'WEEKLY COMPETITIVE REPORT'!D28</f>
        <v>DOMES</v>
      </c>
      <c r="E28" s="4" t="str">
        <f>'WEEKLY COMPETITIVE REPORT'!E28</f>
        <v>Cinemania</v>
      </c>
      <c r="F28" s="38">
        <f>'WEEKLY COMPETITIVE REPORT'!F28</f>
        <v>6</v>
      </c>
      <c r="G28" s="38">
        <f>'WEEKLY COMPETITIVE REPORT'!G28</f>
        <v>5</v>
      </c>
      <c r="H28" s="15">
        <f>'WEEKLY COMPETITIVE REPORT'!H28/X4</f>
        <v>2229.678206496874</v>
      </c>
      <c r="I28" s="15">
        <f>'WEEKLY COMPETITIVE REPORT'!I28/X17</f>
        <v>0.10763404424955153</v>
      </c>
      <c r="J28" s="23">
        <f>'WEEKLY COMPETITIVE REPORT'!J28</f>
        <v>355</v>
      </c>
      <c r="K28" s="23">
        <f>'WEEKLY COMPETITIVE REPORT'!K28</f>
        <v>288</v>
      </c>
      <c r="L28" s="65">
        <f>'WEEKLY COMPETITIVE REPORT'!L28</f>
        <v>35.37037037037035</v>
      </c>
      <c r="M28" s="15">
        <f t="shared" si="2"/>
        <v>445.93564129937477</v>
      </c>
      <c r="N28" s="38">
        <f>'WEEKLY COMPETITIVE REPORT'!N28</f>
        <v>5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 t="e">
        <f>'WEEKLY COMPETITIVE REPORT'!S28</f>
        <v>#DIV/0!</v>
      </c>
      <c r="T28" s="15">
        <f>'WEEKLY COMPETITIVE REPORT'!T28/X17</f>
        <v>0</v>
      </c>
      <c r="U28" s="15">
        <f t="shared" si="3"/>
        <v>0</v>
      </c>
      <c r="V28" s="26">
        <f>'WEEKLY COMPETITIVE REPORT'!V28/X4</f>
        <v>57050.48040262316</v>
      </c>
      <c r="W28" s="23">
        <f>'WEEKLY COMPETITIVE REPORT'!W28</f>
        <v>0</v>
      </c>
      <c r="X28" s="57">
        <f>'WEEKLY COMPETITIVE REPORT'!X28</f>
        <v>9754</v>
      </c>
    </row>
    <row r="29" spans="1:24" ht="12.75">
      <c r="A29" s="51">
        <v>16</v>
      </c>
      <c r="B29" s="4">
        <f>'WEEKLY COMPETITIVE REPORT'!B29</f>
        <v>14</v>
      </c>
      <c r="C29" s="4" t="str">
        <f>'WEEKLY COMPETITIVE REPORT'!C29</f>
        <v>ATONEMENT</v>
      </c>
      <c r="D29" s="4" t="str">
        <f>'WEEKLY COMPETITIVE REPORT'!D29</f>
        <v>UIP</v>
      </c>
      <c r="E29" s="4" t="str">
        <f>'WEEKLY COMPETITIVE REPORT'!E29</f>
        <v>Karantanija</v>
      </c>
      <c r="F29" s="38">
        <f>'WEEKLY COMPETITIVE REPORT'!F29</f>
        <v>8</v>
      </c>
      <c r="G29" s="38">
        <f>'WEEKLY COMPETITIVE REPORT'!G29</f>
        <v>4</v>
      </c>
      <c r="H29" s="15">
        <f>'WEEKLY COMPETITIVE REPORT'!H29/X4</f>
        <v>1839.2557572060396</v>
      </c>
      <c r="I29" s="15">
        <f>'WEEKLY COMPETITIVE REPORT'!I29/X17</f>
        <v>0.1609527606139127</v>
      </c>
      <c r="J29" s="23">
        <f>'WEEKLY COMPETITIVE REPORT'!J29</f>
        <v>255</v>
      </c>
      <c r="K29" s="23">
        <f>'WEEKLY COMPETITIVE REPORT'!K29</f>
        <v>377</v>
      </c>
      <c r="L29" s="65">
        <f>'WEEKLY COMPETITIVE REPORT'!L29</f>
        <v>-25.325077399380802</v>
      </c>
      <c r="M29" s="15">
        <f t="shared" si="2"/>
        <v>459.8139393015099</v>
      </c>
      <c r="N29" s="38">
        <f>'WEEKLY COMPETITIVE REPORT'!N29</f>
        <v>4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 t="e">
        <f>'WEEKLY COMPETITIVE REPORT'!S29</f>
        <v>#DIV/0!</v>
      </c>
      <c r="T29" s="15">
        <f>'WEEKLY COMPETITIVE REPORT'!T29/X4</f>
        <v>0</v>
      </c>
      <c r="U29" s="15">
        <f t="shared" si="3"/>
        <v>0</v>
      </c>
      <c r="V29" s="26">
        <f>'WEEKLY COMPETITIVE REPORT'!V29/X4</f>
        <v>62017.6910172335</v>
      </c>
      <c r="W29" s="23">
        <f>'WEEKLY COMPETITIVE REPORT'!W29</f>
        <v>0</v>
      </c>
      <c r="X29" s="57">
        <f>'WEEKLY COMPETITIVE REPORT'!X29</f>
        <v>9610</v>
      </c>
    </row>
    <row r="30" spans="1:24" ht="12.75">
      <c r="A30" s="52">
        <v>17</v>
      </c>
      <c r="B30" s="4">
        <f>'WEEKLY COMPETITIVE REPORT'!B30</f>
        <v>20</v>
      </c>
      <c r="C30" s="4" t="str">
        <f>'WEEKLY COMPETITIVE REPORT'!C30</f>
        <v>TEA</v>
      </c>
      <c r="D30" s="4" t="str">
        <f>'WEEKLY COMPETITIVE REPORT'!D30</f>
        <v>DOMES</v>
      </c>
      <c r="E30" s="4" t="str">
        <f>'WEEKLY COMPETITIVE REPORT'!E30</f>
        <v>Cinemania</v>
      </c>
      <c r="F30" s="38">
        <f>'WEEKLY COMPETITIVE REPORT'!F30</f>
        <v>2</v>
      </c>
      <c r="G30" s="38">
        <f>'WEEKLY COMPETITIVE REPORT'!G30</f>
        <v>3</v>
      </c>
      <c r="H30" s="15">
        <f>'WEEKLY COMPETITIVE REPORT'!H30/X4</f>
        <v>1422.9068171419858</v>
      </c>
      <c r="I30" s="15">
        <f>'WEEKLY COMPETITIVE REPORT'!I30/X17</f>
        <v>0.064480765397648</v>
      </c>
      <c r="J30" s="23">
        <f>'WEEKLY COMPETITIVE REPORT'!J30</f>
        <v>222</v>
      </c>
      <c r="K30" s="23">
        <f>'WEEKLY COMPETITIVE REPORT'!K30</f>
        <v>150</v>
      </c>
      <c r="L30" s="65">
        <f>'WEEKLY COMPETITIVE REPORT'!L30</f>
        <v>44.204018547140635</v>
      </c>
      <c r="M30" s="15">
        <f t="shared" si="2"/>
        <v>474.3022723806619</v>
      </c>
      <c r="N30" s="38">
        <f>'WEEKLY COMPETITIVE REPORT'!N30</f>
        <v>3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 t="e">
        <f>'WEEKLY COMPETITIVE REPORT'!S30</f>
        <v>#DIV/0!</v>
      </c>
      <c r="T30" s="15">
        <f>'WEEKLY COMPETITIVE REPORT'!T30/X4</f>
        <v>0</v>
      </c>
      <c r="U30" s="15">
        <f t="shared" si="3"/>
        <v>0</v>
      </c>
      <c r="V30" s="26">
        <f>'WEEKLY COMPETITIVE REPORT'!V30/X4</f>
        <v>8462.71160591734</v>
      </c>
      <c r="W30" s="23">
        <f>'WEEKLY COMPETITIVE REPORT'!W30</f>
        <v>0</v>
      </c>
      <c r="X30" s="57">
        <f>'WEEKLY COMPETITIVE REPORT'!X30</f>
        <v>1930</v>
      </c>
    </row>
    <row r="31" spans="1:24" ht="12.75">
      <c r="A31" s="51">
        <v>18</v>
      </c>
      <c r="B31" s="4">
        <f>'WEEKLY COMPETITIVE REPORT'!B31</f>
        <v>13</v>
      </c>
      <c r="C31" s="4" t="str">
        <f>'WEEKLY COMPETITIVE REPORT'!C31</f>
        <v>CLOVERFIELD</v>
      </c>
      <c r="D31" s="4" t="str">
        <f>'WEEKLY COMPETITIVE REPORT'!D31</f>
        <v>UIP</v>
      </c>
      <c r="E31" s="4" t="str">
        <f>'WEEKLY COMPETITIVE REPORT'!E31</f>
        <v>Karantanija</v>
      </c>
      <c r="F31" s="38">
        <f>'WEEKLY COMPETITIVE REPORT'!F31</f>
        <v>5</v>
      </c>
      <c r="G31" s="38">
        <f>'WEEKLY COMPETITIVE REPORT'!G31</f>
        <v>5</v>
      </c>
      <c r="H31" s="15">
        <f>'WEEKLY COMPETITIVE REPORT'!H31/X4</f>
        <v>1273.4482232728383</v>
      </c>
      <c r="I31" s="15">
        <f>'WEEKLY COMPETITIVE REPORT'!I31/X17</f>
        <v>0.21038469204704005</v>
      </c>
      <c r="J31" s="23">
        <f>'WEEKLY COMPETITIVE REPORT'!J31</f>
        <v>174</v>
      </c>
      <c r="K31" s="23">
        <f>'WEEKLY COMPETITIVE REPORT'!K31</f>
        <v>491</v>
      </c>
      <c r="L31" s="65">
        <f>'WEEKLY COMPETITIVE REPORT'!L31</f>
        <v>-60.445286594031266</v>
      </c>
      <c r="M31" s="15">
        <f t="shared" si="2"/>
        <v>254.68964465456764</v>
      </c>
      <c r="N31" s="38">
        <f>'WEEKLY COMPETITIVE REPORT'!N31</f>
        <v>5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 t="e">
        <f>'WEEKLY COMPETITIVE REPORT'!S31</f>
        <v>#DIV/0!</v>
      </c>
      <c r="T31" s="15">
        <f>'WEEKLY COMPETITIVE REPORT'!T31/X4</f>
        <v>0</v>
      </c>
      <c r="U31" s="15">
        <f t="shared" si="3"/>
        <v>0</v>
      </c>
      <c r="V31" s="26">
        <f>'WEEKLY COMPETITIVE REPORT'!V31/X4</f>
        <v>81885.00838798232</v>
      </c>
      <c r="W31" s="23">
        <f>'WEEKLY COMPETITIVE REPORT'!W31</f>
        <v>0</v>
      </c>
      <c r="X31" s="57">
        <f>'WEEKLY COMPETITIVE REPORT'!X31</f>
        <v>12705</v>
      </c>
    </row>
    <row r="32" spans="1:24" ht="12.75">
      <c r="A32" s="51">
        <v>19</v>
      </c>
      <c r="B32" s="4">
        <f>'WEEKLY COMPETITIVE REPORT'!B32</f>
        <v>19</v>
      </c>
      <c r="C32" s="4" t="str">
        <f>'WEEKLY COMPETITIVE REPORT'!C32</f>
        <v>LUST, CAUTION</v>
      </c>
      <c r="D32" s="4" t="str">
        <f>'WEEKLY COMPETITIVE REPORT'!D32</f>
        <v>INDEP</v>
      </c>
      <c r="E32" s="4" t="str">
        <f>'WEEKLY COMPETITIVE REPORT'!E32</f>
        <v>Cinemania</v>
      </c>
      <c r="F32" s="38">
        <f>'WEEKLY COMPETITIVE REPORT'!F32</f>
        <v>4</v>
      </c>
      <c r="G32" s="38">
        <f>'WEEKLY COMPETITIVE REPORT'!G32</f>
        <v>1</v>
      </c>
      <c r="H32" s="15">
        <f>'WEEKLY COMPETITIVE REPORT'!H32/X4</f>
        <v>1191.093487875553</v>
      </c>
      <c r="I32" s="15">
        <f>'WEEKLY COMPETITIVE REPORT'!I32/X17</f>
        <v>0.09906318517042056</v>
      </c>
      <c r="J32" s="23">
        <f>'WEEKLY COMPETITIVE REPORT'!J32</f>
        <v>161</v>
      </c>
      <c r="K32" s="23">
        <f>'WEEKLY COMPETITIVE REPORT'!K32</f>
        <v>207</v>
      </c>
      <c r="L32" s="65">
        <f>'WEEKLY COMPETITIVE REPORT'!L32</f>
        <v>-21.42857142857143</v>
      </c>
      <c r="M32" s="15">
        <f t="shared" si="2"/>
        <v>1191.093487875553</v>
      </c>
      <c r="N32" s="38">
        <f>'WEEKLY COMPETITIVE REPORT'!N32</f>
        <v>1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 t="e">
        <f>'WEEKLY COMPETITIVE REPORT'!S32</f>
        <v>#DIV/0!</v>
      </c>
      <c r="T32" s="15">
        <f>'WEEKLY COMPETITIVE REPORT'!T32/X4</f>
        <v>0</v>
      </c>
      <c r="U32" s="15">
        <f t="shared" si="3"/>
        <v>0</v>
      </c>
      <c r="V32" s="26">
        <f>'WEEKLY COMPETITIVE REPORT'!V32/X4</f>
        <v>10948.604544761325</v>
      </c>
      <c r="W32" s="23">
        <f>'WEEKLY COMPETITIVE REPORT'!W32</f>
        <v>0</v>
      </c>
      <c r="X32" s="57">
        <f>'WEEKLY COMPETITIVE REPORT'!X32</f>
        <v>1560</v>
      </c>
    </row>
    <row r="33" spans="1:24" ht="13.5" thickBot="1">
      <c r="A33" s="51">
        <v>20</v>
      </c>
      <c r="B33" s="4">
        <f>'WEEKLY COMPETITIVE REPORT'!B33</f>
        <v>16</v>
      </c>
      <c r="C33" s="4" t="str">
        <f>'WEEKLY COMPETITIVE REPORT'!C33</f>
        <v>I AM LEGEND</v>
      </c>
      <c r="D33" s="4" t="str">
        <f>'WEEKLY COMPETITIVE REPORT'!D33</f>
        <v>WB</v>
      </c>
      <c r="E33" s="4" t="str">
        <f>'WEEKLY COMPETITIVE REPORT'!E33</f>
        <v>Blitz</v>
      </c>
      <c r="F33" s="38">
        <f>'WEEKLY COMPETITIVE REPORT'!F33</f>
        <v>7</v>
      </c>
      <c r="G33" s="38">
        <f>'WEEKLY COMPETITIVE REPORT'!G33</f>
        <v>6</v>
      </c>
      <c r="H33" s="15">
        <f>'WEEKLY COMPETITIVE REPORT'!H33/X4</f>
        <v>962.3303339942047</v>
      </c>
      <c r="I33" s="15">
        <f>'WEEKLY COMPETITIVE REPORT'!I33/X17</f>
        <v>0.14450867052023122</v>
      </c>
      <c r="J33" s="23">
        <f>'WEEKLY COMPETITIVE REPORT'!J33</f>
        <v>118</v>
      </c>
      <c r="K33" s="23">
        <f>'WEEKLY COMPETITIVE REPORT'!K33</f>
        <v>371</v>
      </c>
      <c r="L33" s="65">
        <f>'WEEKLY COMPETITIVE REPORT'!L33</f>
        <v>-56.48275862068965</v>
      </c>
      <c r="M33" s="15">
        <f t="shared" si="2"/>
        <v>160.3883889990341</v>
      </c>
      <c r="N33" s="38">
        <f>'WEEKLY COMPETITIVE REPORT'!N33</f>
        <v>6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 t="e">
        <f>'WEEKLY COMPETITIVE REPORT'!S33</f>
        <v>#DIV/0!</v>
      </c>
      <c r="T33" s="15">
        <f>'WEEKLY COMPETITIVE REPORT'!T33/X4</f>
        <v>0</v>
      </c>
      <c r="U33" s="15">
        <f t="shared" si="3"/>
        <v>0</v>
      </c>
      <c r="V33" s="26">
        <f>'WEEKLY COMPETITIVE REPORT'!V33/X4</f>
        <v>130977.58121091964</v>
      </c>
      <c r="W33" s="23">
        <f>'WEEKLY COMPETITIVE REPORT'!W33</f>
        <v>0</v>
      </c>
      <c r="X33" s="57">
        <f>'WEEKLY COMPETITIVE REPORT'!X33</f>
        <v>20584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97</v>
      </c>
      <c r="H34" s="33">
        <f>SUM(H14:H33)</f>
        <v>177088.60759493677</v>
      </c>
      <c r="I34" s="32">
        <f>SUM(I14:I33)</f>
        <v>160014.65752134367</v>
      </c>
      <c r="J34" s="32">
        <f>SUM(J14:J33)</f>
        <v>26487</v>
      </c>
      <c r="K34" s="32">
        <f>SUM(K14:K33)</f>
        <v>26435</v>
      </c>
      <c r="L34" s="65">
        <f>'WEEKLY COMPETITIVE REPORT'!L34</f>
        <v>0.5481278791867226</v>
      </c>
      <c r="M34" s="33">
        <f>H34/G34</f>
        <v>1825.65574840141</v>
      </c>
      <c r="N34" s="41">
        <f>'WEEKLY COMPETITIVE REPORT'!N34</f>
        <v>97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2384892.4813176757</v>
      </c>
      <c r="W34" s="32">
        <f>SUM(W14:W33)</f>
        <v>0</v>
      </c>
      <c r="X34" s="36">
        <f>SUM(X14:X33)</f>
        <v>388019</v>
      </c>
    </row>
    <row r="35" spans="8:11" ht="12.75">
      <c r="H35" s="24"/>
      <c r="I35" s="24"/>
      <c r="J35" s="24"/>
      <c r="K35" s="24"/>
    </row>
  </sheetData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Entrant</cp:lastModifiedBy>
  <cp:lastPrinted>2008-03-03T13:14:05Z</cp:lastPrinted>
  <dcterms:created xsi:type="dcterms:W3CDTF">1998-07-08T11:15:35Z</dcterms:created>
  <dcterms:modified xsi:type="dcterms:W3CDTF">2008-03-04T11:52:34Z</dcterms:modified>
  <cp:category/>
  <cp:version/>
  <cp:contentType/>
  <cp:contentStatus/>
</cp:coreProperties>
</file>