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210" windowWidth="18855" windowHeight="969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<sst xmlns="http://schemas.openxmlformats.org/spreadsheetml/2006/main" count="237" uniqueCount="76">
  <si>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</si>
  <si>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</si>
  <si>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</si>
  <si>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</si>
  <si>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</si>
  <si>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</si>
  <si>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</si>
  <si>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</si>
  <si>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</si>
  <si>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</si>
  <si>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</si>
  <si>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</si>
  <si>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</si>
  <si>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</si>
  <si>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</si>
  <si>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</si>
  <si>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</si>
  <si>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</si>
  <si>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</si>
  <si>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</si>
  <si>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</si>
  <si>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</si>
  <si>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</si>
  <si>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</si>
  <si>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</si>
  <si>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</si>
  <si>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</si>
  <si>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</si>
  <si>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</si>
  <si>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</si>
  <si>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</si>
  <si>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</si>
  <si>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</si>
  <si>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</si>
  <si>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</si>
  <si>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</si>
  <si>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</si>
  <si>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</si>
  <si>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</si>
  <si>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</si>
  <si>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</si>
  <si>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</si>
  <si>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</si>
  <si>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</si>
  <si>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New</t>
  </si>
  <si>
    <t xml:space="preserve">Weekend </t>
  </si>
  <si>
    <t>FOX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</si>
  <si>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</si>
  <si>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</si>
  <si>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</si>
  <si>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</si>
  <si>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</si>
  <si>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</si>
  <si>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</si>
  <si>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PAR</t>
  </si>
  <si>
    <t>SONY</t>
  </si>
  <si>
    <t>BOLT</t>
  </si>
  <si>
    <t>TALE OF DESPERAUX</t>
  </si>
  <si>
    <t>THE CURIOUS CASE OF BENJAMIN BUTTON</t>
  </si>
  <si>
    <t>VALKYRIE</t>
  </si>
  <si>
    <t>TWILIGHT</t>
  </si>
  <si>
    <t>HAPPY-GO-LUCKY</t>
  </si>
  <si>
    <t>THE INTERNATIONAL</t>
  </si>
  <si>
    <t>UNBORN</t>
  </si>
  <si>
    <t>HOTEL FOR DOGS</t>
  </si>
  <si>
    <t>THE READER</t>
  </si>
  <si>
    <t>TRANSPORTER 3</t>
  </si>
  <si>
    <t>HE'S JUST NOT THAT INTO YOU</t>
  </si>
  <si>
    <t>SLUMDOG MILLIONAIRE</t>
  </si>
  <si>
    <t>WATCHMEN</t>
  </si>
  <si>
    <t>CONFESSIONS OF A SHOPAHOLIC</t>
  </si>
  <si>
    <t>INKHEART</t>
  </si>
  <si>
    <t>MARLEY AND ME</t>
  </si>
  <si>
    <t>SNIJEG</t>
  </si>
  <si>
    <t>27 - Mar   29 - Mar</t>
  </si>
  <si>
    <t>26 - Mar   01 - Apr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</si>
</sst>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#,##0\ &quot;HRK&quot;;\-#,##0\ &quot;HRK&quot;"/>
    <numFmt numFmtId="187" formatCode="#,##0\ &quot;HRK&quot;;[Red]\-#,##0\ &quot;HRK&quot;"/>
    <numFmt numFmtId="188" formatCode="#,##0.00\ &quot;HRK&quot;;\-#,##0.00\ &quot;HRK&quot;"/>
    <numFmt numFmtId="189" formatCode="#,##0.00\ &quot;HRK&quot;;[Red]\-#,##0.00\ &quot;HRK&quot;"/>
    <numFmt numFmtId="190" formatCode="_-* #,##0\ &quot;HRK&quot;_-;\-* #,##0\ &quot;HRK&quot;_-;_-* &quot;-&quot;\ &quot;HRK&quot;_-;_-@_-"/>
    <numFmt numFmtId="191" formatCode="_-* #,##0\ _H_R_K_-;\-* #,##0\ _H_R_K_-;_-* &quot;-&quot;\ _H_R_K_-;_-@_-"/>
    <numFmt numFmtId="192" formatCode="_-* #,##0.00\ &quot;HRK&quot;_-;\-* #,##0.00\ &quot;HRK&quot;_-;_-* &quot;-&quot;??\ &quot;HRK&quot;_-;_-@_-"/>
    <numFmt numFmtId="193" formatCode="_-* #,##0.00\ _H_R_K_-;\-* #,##0.00\ _H_R_K_-;_-* &quot;-&quot;??\ _H_R_K_-;_-@_-"/>
    <numFmt numFmtId="194" formatCode="dd/\ mmm/\ yy"/>
    <numFmt numFmtId="195" formatCode="_(* #,##0.00_);_(* \(#,##0.00\);_(* &quot;-&quot;_);_(@_)"/>
    <numFmt numFmtId="196" formatCode="_(* #,##0_);_(* \(#,##0\);_(* &quot;-&quot;_);_(@_)"/>
    <numFmt numFmtId="197" formatCode="&quot;True&quot;;&quot;True&quot;;&quot;False&quot;"/>
    <numFmt numFmtId="198" formatCode="&quot;On&quot;;&quot;On&quot;;&quot;Off&quot;"/>
    <numFmt numFmtId="199" formatCode="#,##0\ _S_I_T"/>
    <numFmt numFmtId="200" formatCode="_(* #,##0.00_);_(* \(#,##0.00\);_(* &quot;-&quot;??_);_(@_)"/>
    <numFmt numFmtId="201" formatCode="#.000;\-#.000"/>
    <numFmt numFmtId="202" formatCode="_-* #,##0\ _S_I_T_-;\-* #,##0\ _S_I_T_-;_-* &quot;-&quot;??\ _S_I_T_-;_-@_-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#,##0.00&quot;Sk&quot;_);[Red]\(#,##0.00&quot;Sk&quot;\)"/>
    <numFmt numFmtId="206" formatCode="#,##0&quot;Sk&quot;_);[Red]\(#,##0&quot;Sk&quot;\)"/>
    <numFmt numFmtId="207" formatCode="#,##0.00\ [$SIT-424];\-#,##0.00\ [$SIT-424]"/>
    <numFmt numFmtId="208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7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94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16" fontId="5" fillId="0" borderId="15" xfId="0" applyNumberFormat="1" applyFont="1" applyBorder="1" applyAlignment="1">
      <alignment/>
    </xf>
    <xf numFmtId="16" fontId="5" fillId="0" borderId="12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8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194" fontId="5" fillId="0" borderId="0" xfId="0" applyNumberFormat="1" applyFont="1" applyBorder="1" applyAlignment="1">
      <alignment horizontal="left"/>
    </xf>
    <xf numFmtId="3" fontId="6" fillId="0" borderId="13" xfId="0" applyNumberFormat="1" applyFont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>
      <alignment horizontal="right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0" xfId="0" applyNumberFormat="1" applyFont="1" applyBorder="1" applyAlignment="1" quotePrefix="1">
      <alignment horizontal="right"/>
    </xf>
    <xf numFmtId="0" fontId="6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right"/>
    </xf>
    <xf numFmtId="3" fontId="6" fillId="0" borderId="39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  <pageSetUpPr fitToPage="1"/>
  </sheetPr>
  <dimension ref="A1:X40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70" t="s">
        <v>74</v>
      </c>
      <c r="K4" s="21"/>
      <c r="L4" s="63"/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6">
        <v>0.7538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71" t="s">
        <v>75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75"/>
      <c r="W5" s="21"/>
      <c r="X5" s="74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">
        <v>45</v>
      </c>
      <c r="H7" s="9"/>
      <c r="I7" s="10" t="s">
        <v>6</v>
      </c>
      <c r="J7" s="42">
        <v>13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92">
        <v>39902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49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23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77">
        <v>1</v>
      </c>
      <c r="B14" s="77">
        <v>1</v>
      </c>
      <c r="C14" s="4" t="s">
        <v>68</v>
      </c>
      <c r="D14" s="16" t="s">
        <v>47</v>
      </c>
      <c r="E14" s="16" t="s">
        <v>43</v>
      </c>
      <c r="F14" s="38">
        <v>2</v>
      </c>
      <c r="G14" s="38">
        <v>8</v>
      </c>
      <c r="H14" s="15">
        <v>48119</v>
      </c>
      <c r="I14" s="15">
        <v>48340</v>
      </c>
      <c r="J14" s="15">
        <v>10409</v>
      </c>
      <c r="K14" s="15">
        <v>10581</v>
      </c>
      <c r="L14" s="65">
        <f>(H14/I14*100)-100</f>
        <v>-0.4571783202316908</v>
      </c>
      <c r="M14" s="15">
        <f aca="true" t="shared" si="0" ref="M14:M31">H14/G14</f>
        <v>6014.875</v>
      </c>
      <c r="N14" s="78">
        <v>8</v>
      </c>
      <c r="O14" s="15"/>
      <c r="P14" s="15"/>
      <c r="Q14" s="15"/>
      <c r="R14" s="15"/>
      <c r="S14" s="67" t="e">
        <f>(O14/P14*100)-100</f>
        <v>#DIV/0!</v>
      </c>
      <c r="T14" s="79"/>
      <c r="U14" s="15">
        <f aca="true" t="shared" si="1" ref="U14:U31">O14/N14</f>
        <v>0</v>
      </c>
      <c r="V14" s="79">
        <v>123449</v>
      </c>
      <c r="W14" s="79"/>
      <c r="X14" s="80">
        <v>28171</v>
      </c>
    </row>
    <row r="15" spans="1:24" ht="12.75">
      <c r="A15" s="77">
        <v>2</v>
      </c>
      <c r="B15" s="77" t="s">
        <v>44</v>
      </c>
      <c r="C15" s="4" t="s">
        <v>72</v>
      </c>
      <c r="D15" s="16" t="s">
        <v>46</v>
      </c>
      <c r="E15" s="16" t="s">
        <v>41</v>
      </c>
      <c r="F15" s="38">
        <v>1</v>
      </c>
      <c r="G15" s="38">
        <v>6</v>
      </c>
      <c r="H15" s="15">
        <v>21643</v>
      </c>
      <c r="I15" s="15"/>
      <c r="J15" s="15">
        <v>4751</v>
      </c>
      <c r="K15" s="15"/>
      <c r="L15" s="65"/>
      <c r="M15" s="15">
        <f t="shared" si="0"/>
        <v>3607.1666666666665</v>
      </c>
      <c r="N15" s="78">
        <v>6</v>
      </c>
      <c r="O15" s="15"/>
      <c r="P15" s="15"/>
      <c r="Q15" s="15"/>
      <c r="R15" s="15"/>
      <c r="S15" s="67"/>
      <c r="T15" s="82"/>
      <c r="U15" s="15">
        <f t="shared" si="1"/>
        <v>0</v>
      </c>
      <c r="V15" s="82">
        <v>25337</v>
      </c>
      <c r="W15" s="82"/>
      <c r="X15" s="83">
        <v>5587</v>
      </c>
    </row>
    <row r="16" spans="1:24" ht="12.75">
      <c r="A16" s="77">
        <v>3</v>
      </c>
      <c r="B16" s="77">
        <v>3</v>
      </c>
      <c r="C16" s="4" t="s">
        <v>70</v>
      </c>
      <c r="D16" s="16" t="s">
        <v>51</v>
      </c>
      <c r="E16" s="16" t="s">
        <v>52</v>
      </c>
      <c r="F16" s="38">
        <v>2</v>
      </c>
      <c r="G16" s="38">
        <v>6</v>
      </c>
      <c r="H16" s="25">
        <v>11799</v>
      </c>
      <c r="I16" s="25">
        <v>13261</v>
      </c>
      <c r="J16" s="93">
        <v>2603</v>
      </c>
      <c r="K16" s="93">
        <v>2972</v>
      </c>
      <c r="L16" s="65">
        <f aca="true" t="shared" si="2" ref="L16:L22">(H16/I16*100)-100</f>
        <v>-11.024809592036803</v>
      </c>
      <c r="M16" s="15">
        <f t="shared" si="0"/>
        <v>1966.5</v>
      </c>
      <c r="N16" s="78">
        <v>6</v>
      </c>
      <c r="O16" s="15"/>
      <c r="P16" s="15"/>
      <c r="Q16" s="15"/>
      <c r="R16" s="15"/>
      <c r="S16" s="67" t="e">
        <f aca="true" t="shared" si="3" ref="S16:S22">(O16/P16*100)-100</f>
        <v>#DIV/0!</v>
      </c>
      <c r="T16" s="94"/>
      <c r="U16" s="15">
        <f t="shared" si="1"/>
        <v>0</v>
      </c>
      <c r="V16" s="82">
        <v>32289</v>
      </c>
      <c r="W16" s="89"/>
      <c r="X16" s="83">
        <v>7613</v>
      </c>
    </row>
    <row r="17" spans="1:24" ht="12.75">
      <c r="A17" s="77">
        <v>4</v>
      </c>
      <c r="B17" s="77">
        <v>4</v>
      </c>
      <c r="C17" s="4" t="s">
        <v>64</v>
      </c>
      <c r="D17" s="16" t="s">
        <v>54</v>
      </c>
      <c r="E17" s="16" t="s">
        <v>35</v>
      </c>
      <c r="F17" s="38">
        <v>3</v>
      </c>
      <c r="G17" s="38">
        <v>8</v>
      </c>
      <c r="H17" s="25">
        <v>11455</v>
      </c>
      <c r="I17" s="25">
        <v>9874</v>
      </c>
      <c r="J17" s="25">
        <v>2711</v>
      </c>
      <c r="K17" s="25">
        <v>2319</v>
      </c>
      <c r="L17" s="65">
        <f t="shared" si="2"/>
        <v>16.011748025116475</v>
      </c>
      <c r="M17" s="15">
        <f t="shared" si="0"/>
        <v>1431.875</v>
      </c>
      <c r="N17" s="78">
        <v>8</v>
      </c>
      <c r="O17" s="15"/>
      <c r="P17" s="15"/>
      <c r="Q17" s="15"/>
      <c r="R17" s="15"/>
      <c r="S17" s="67" t="e">
        <f t="shared" si="3"/>
        <v>#DIV/0!</v>
      </c>
      <c r="T17" s="82"/>
      <c r="U17" s="15">
        <f t="shared" si="1"/>
        <v>0</v>
      </c>
      <c r="V17" s="82">
        <v>39174</v>
      </c>
      <c r="W17" s="72"/>
      <c r="X17" s="83">
        <v>9621</v>
      </c>
    </row>
    <row r="18" spans="1:24" ht="13.5" customHeight="1">
      <c r="A18" s="77">
        <v>5</v>
      </c>
      <c r="B18" s="77">
        <v>2</v>
      </c>
      <c r="C18" s="4" t="s">
        <v>67</v>
      </c>
      <c r="D18" s="16" t="s">
        <v>42</v>
      </c>
      <c r="E18" s="16" t="s">
        <v>43</v>
      </c>
      <c r="F18" s="38">
        <v>3</v>
      </c>
      <c r="G18" s="38">
        <v>6</v>
      </c>
      <c r="H18" s="25">
        <v>10684</v>
      </c>
      <c r="I18" s="25">
        <v>14600</v>
      </c>
      <c r="J18" s="23">
        <v>2300</v>
      </c>
      <c r="K18" s="23">
        <v>3060</v>
      </c>
      <c r="L18" s="65">
        <f t="shared" si="2"/>
        <v>-26.82191780821917</v>
      </c>
      <c r="M18" s="15">
        <f t="shared" si="0"/>
        <v>1780.6666666666667</v>
      </c>
      <c r="N18" s="38">
        <v>6</v>
      </c>
      <c r="O18" s="95"/>
      <c r="P18" s="95"/>
      <c r="Q18" s="23"/>
      <c r="R18" s="23"/>
      <c r="S18" s="67" t="e">
        <f t="shared" si="3"/>
        <v>#DIV/0!</v>
      </c>
      <c r="T18" s="82"/>
      <c r="U18" s="15">
        <f t="shared" si="1"/>
        <v>0</v>
      </c>
      <c r="V18" s="82">
        <v>65475</v>
      </c>
      <c r="W18" s="26"/>
      <c r="X18" s="83">
        <v>14617</v>
      </c>
    </row>
    <row r="19" spans="1:24" ht="12.75">
      <c r="A19" s="77">
        <v>6</v>
      </c>
      <c r="B19" s="77">
        <v>8</v>
      </c>
      <c r="C19" s="4" t="s">
        <v>57</v>
      </c>
      <c r="D19" s="16" t="s">
        <v>53</v>
      </c>
      <c r="E19" s="16" t="s">
        <v>35</v>
      </c>
      <c r="F19" s="38">
        <v>7</v>
      </c>
      <c r="G19" s="38">
        <v>10</v>
      </c>
      <c r="H19" s="25">
        <v>7372</v>
      </c>
      <c r="I19" s="25">
        <v>6910</v>
      </c>
      <c r="J19" s="15">
        <v>1753</v>
      </c>
      <c r="K19" s="15">
        <v>1702</v>
      </c>
      <c r="L19" s="65">
        <f t="shared" si="2"/>
        <v>6.685962373371936</v>
      </c>
      <c r="M19" s="15">
        <f t="shared" si="0"/>
        <v>737.2</v>
      </c>
      <c r="N19" s="39">
        <v>10</v>
      </c>
      <c r="O19" s="15"/>
      <c r="P19" s="15"/>
      <c r="Q19" s="15"/>
      <c r="R19" s="15"/>
      <c r="S19" s="67" t="e">
        <f t="shared" si="3"/>
        <v>#DIV/0!</v>
      </c>
      <c r="T19" s="82"/>
      <c r="U19" s="15">
        <f t="shared" si="1"/>
        <v>0</v>
      </c>
      <c r="V19" s="82">
        <v>123063</v>
      </c>
      <c r="W19" s="84"/>
      <c r="X19" s="83">
        <v>31609</v>
      </c>
    </row>
    <row r="20" spans="1:24" ht="12.75">
      <c r="A20" s="77">
        <v>7</v>
      </c>
      <c r="B20" s="77">
        <v>7</v>
      </c>
      <c r="C20" s="4" t="s">
        <v>65</v>
      </c>
      <c r="D20" s="16" t="s">
        <v>47</v>
      </c>
      <c r="E20" s="16" t="s">
        <v>48</v>
      </c>
      <c r="F20" s="38">
        <v>3</v>
      </c>
      <c r="G20" s="38">
        <v>2</v>
      </c>
      <c r="H20" s="25">
        <v>7120</v>
      </c>
      <c r="I20" s="25">
        <v>7144</v>
      </c>
      <c r="J20" s="25">
        <v>1351</v>
      </c>
      <c r="K20" s="25">
        <v>1393</v>
      </c>
      <c r="L20" s="65">
        <f t="shared" si="2"/>
        <v>-0.33594624860022293</v>
      </c>
      <c r="M20" s="15">
        <f t="shared" si="0"/>
        <v>3560</v>
      </c>
      <c r="N20" s="39">
        <v>2</v>
      </c>
      <c r="O20" s="15"/>
      <c r="P20" s="15"/>
      <c r="Q20" s="15"/>
      <c r="R20" s="15"/>
      <c r="S20" s="67" t="e">
        <f t="shared" si="3"/>
        <v>#DIV/0!</v>
      </c>
      <c r="T20" s="25"/>
      <c r="U20" s="15">
        <f t="shared" si="1"/>
        <v>0</v>
      </c>
      <c r="V20" s="82">
        <v>31512</v>
      </c>
      <c r="W20" s="84"/>
      <c r="X20" s="83">
        <v>6334</v>
      </c>
    </row>
    <row r="21" spans="1:24" ht="12.75">
      <c r="A21" s="77">
        <v>8</v>
      </c>
      <c r="B21" s="77">
        <v>5</v>
      </c>
      <c r="C21" s="4" t="s">
        <v>69</v>
      </c>
      <c r="D21" s="16" t="s">
        <v>54</v>
      </c>
      <c r="E21" s="16" t="s">
        <v>35</v>
      </c>
      <c r="F21" s="38">
        <v>2</v>
      </c>
      <c r="G21" s="38">
        <v>4</v>
      </c>
      <c r="H21" s="15">
        <v>5520</v>
      </c>
      <c r="I21" s="15">
        <v>7750</v>
      </c>
      <c r="J21" s="90">
        <v>1125</v>
      </c>
      <c r="K21" s="90">
        <v>1567</v>
      </c>
      <c r="L21" s="65">
        <f t="shared" si="2"/>
        <v>-28.77419354838709</v>
      </c>
      <c r="M21" s="15">
        <f t="shared" si="0"/>
        <v>1380</v>
      </c>
      <c r="N21" s="78">
        <v>4</v>
      </c>
      <c r="O21" s="15"/>
      <c r="P21" s="15"/>
      <c r="Q21" s="15"/>
      <c r="R21" s="15"/>
      <c r="S21" s="67" t="e">
        <f t="shared" si="3"/>
        <v>#DIV/0!</v>
      </c>
      <c r="T21" s="82"/>
      <c r="U21" s="15">
        <f t="shared" si="1"/>
        <v>0</v>
      </c>
      <c r="V21" s="82">
        <v>19817</v>
      </c>
      <c r="W21" s="84"/>
      <c r="X21" s="83">
        <v>4127</v>
      </c>
    </row>
    <row r="22" spans="1:24" ht="12.75">
      <c r="A22" s="77">
        <v>9</v>
      </c>
      <c r="B22" s="52">
        <v>12</v>
      </c>
      <c r="C22" s="4" t="s">
        <v>56</v>
      </c>
      <c r="D22" s="16" t="s">
        <v>51</v>
      </c>
      <c r="E22" s="16" t="s">
        <v>52</v>
      </c>
      <c r="F22" s="38">
        <v>9</v>
      </c>
      <c r="G22" s="38">
        <v>12</v>
      </c>
      <c r="H22" s="15">
        <v>5165</v>
      </c>
      <c r="I22" s="15">
        <v>3185</v>
      </c>
      <c r="J22" s="15">
        <v>933</v>
      </c>
      <c r="K22" s="15">
        <v>545</v>
      </c>
      <c r="L22" s="65">
        <f t="shared" si="2"/>
        <v>62.166405023547895</v>
      </c>
      <c r="M22" s="15">
        <f t="shared" si="0"/>
        <v>430.4166666666667</v>
      </c>
      <c r="N22" s="78">
        <v>12</v>
      </c>
      <c r="O22" s="15"/>
      <c r="P22" s="15"/>
      <c r="Q22" s="15"/>
      <c r="R22" s="15"/>
      <c r="S22" s="67" t="e">
        <f t="shared" si="3"/>
        <v>#DIV/0!</v>
      </c>
      <c r="T22" s="82"/>
      <c r="U22" s="15">
        <f t="shared" si="1"/>
        <v>0</v>
      </c>
      <c r="V22" s="82">
        <v>233201</v>
      </c>
      <c r="W22" s="84"/>
      <c r="X22" s="83">
        <v>50486</v>
      </c>
    </row>
    <row r="23" spans="1:24" ht="12.75">
      <c r="A23" s="77">
        <v>10</v>
      </c>
      <c r="B23" s="77" t="s">
        <v>44</v>
      </c>
      <c r="C23" s="4" t="s">
        <v>71</v>
      </c>
      <c r="D23" s="16" t="s">
        <v>42</v>
      </c>
      <c r="E23" s="16" t="s">
        <v>43</v>
      </c>
      <c r="F23" s="38">
        <v>1</v>
      </c>
      <c r="G23" s="38">
        <v>4</v>
      </c>
      <c r="H23" s="15">
        <v>3860</v>
      </c>
      <c r="I23" s="15"/>
      <c r="J23" s="90">
        <v>871</v>
      </c>
      <c r="K23" s="90"/>
      <c r="L23" s="65"/>
      <c r="M23" s="15">
        <f t="shared" si="0"/>
        <v>965</v>
      </c>
      <c r="N23" s="78">
        <v>4</v>
      </c>
      <c r="O23" s="15"/>
      <c r="P23" s="15"/>
      <c r="Q23" s="15"/>
      <c r="R23" s="15"/>
      <c r="S23" s="67"/>
      <c r="T23" s="82"/>
      <c r="U23" s="15">
        <f t="shared" si="1"/>
        <v>0</v>
      </c>
      <c r="V23" s="82">
        <v>4768</v>
      </c>
      <c r="W23" s="84"/>
      <c r="X23" s="83">
        <v>1079</v>
      </c>
    </row>
    <row r="24" spans="1:24" ht="12.75">
      <c r="A24" s="77">
        <v>11</v>
      </c>
      <c r="B24" s="77">
        <v>6</v>
      </c>
      <c r="C24" s="4" t="s">
        <v>63</v>
      </c>
      <c r="D24" s="16" t="s">
        <v>53</v>
      </c>
      <c r="E24" s="16" t="s">
        <v>35</v>
      </c>
      <c r="F24" s="38">
        <v>4</v>
      </c>
      <c r="G24" s="38">
        <v>8</v>
      </c>
      <c r="H24" s="25">
        <v>3628</v>
      </c>
      <c r="I24" s="25">
        <v>7209</v>
      </c>
      <c r="J24" s="96">
        <v>774</v>
      </c>
      <c r="K24" s="96">
        <v>1585</v>
      </c>
      <c r="L24" s="65">
        <f aca="true" t="shared" si="4" ref="L24:L29">(H24/I24*100)-100</f>
        <v>-49.67401858787627</v>
      </c>
      <c r="M24" s="15">
        <f t="shared" si="0"/>
        <v>453.5</v>
      </c>
      <c r="N24" s="39">
        <v>8</v>
      </c>
      <c r="O24" s="81"/>
      <c r="P24" s="81"/>
      <c r="Q24" s="15"/>
      <c r="R24" s="15"/>
      <c r="S24" s="67" t="e">
        <f aca="true" t="shared" si="5" ref="S24:S29">(O24/P24*100)-100</f>
        <v>#DIV/0!</v>
      </c>
      <c r="T24" s="82"/>
      <c r="U24" s="15">
        <f t="shared" si="1"/>
        <v>0</v>
      </c>
      <c r="V24" s="82">
        <v>49353</v>
      </c>
      <c r="W24" s="84"/>
      <c r="X24" s="83">
        <v>11668</v>
      </c>
    </row>
    <row r="25" spans="1:24" ht="12.75" customHeight="1">
      <c r="A25" s="52">
        <v>12</v>
      </c>
      <c r="B25" s="77">
        <v>9</v>
      </c>
      <c r="C25" s="4" t="s">
        <v>60</v>
      </c>
      <c r="D25" s="16" t="s">
        <v>47</v>
      </c>
      <c r="E25" s="16" t="s">
        <v>43</v>
      </c>
      <c r="F25" s="38">
        <v>5</v>
      </c>
      <c r="G25" s="38">
        <v>7</v>
      </c>
      <c r="H25" s="25">
        <v>2893</v>
      </c>
      <c r="I25" s="25">
        <v>5955</v>
      </c>
      <c r="J25" s="90">
        <v>647</v>
      </c>
      <c r="K25" s="90">
        <v>1395</v>
      </c>
      <c r="L25" s="65">
        <f t="shared" si="4"/>
        <v>-51.41897565071369</v>
      </c>
      <c r="M25" s="15">
        <f t="shared" si="0"/>
        <v>413.2857142857143</v>
      </c>
      <c r="N25" s="78">
        <v>7</v>
      </c>
      <c r="O25" s="81"/>
      <c r="P25" s="81"/>
      <c r="Q25" s="15"/>
      <c r="R25" s="15"/>
      <c r="S25" s="67" t="e">
        <f t="shared" si="5"/>
        <v>#DIV/0!</v>
      </c>
      <c r="T25" s="82"/>
      <c r="U25" s="15">
        <f t="shared" si="1"/>
        <v>0</v>
      </c>
      <c r="V25" s="82">
        <v>92645</v>
      </c>
      <c r="W25" s="89"/>
      <c r="X25" s="83">
        <v>20912</v>
      </c>
    </row>
    <row r="26" spans="1:24" ht="12.75" customHeight="1">
      <c r="A26" s="77">
        <v>13</v>
      </c>
      <c r="B26" s="77">
        <v>10</v>
      </c>
      <c r="C26" s="4" t="s">
        <v>59</v>
      </c>
      <c r="D26" s="16" t="s">
        <v>46</v>
      </c>
      <c r="E26" s="16" t="s">
        <v>41</v>
      </c>
      <c r="F26" s="38">
        <v>5</v>
      </c>
      <c r="G26" s="38">
        <v>7</v>
      </c>
      <c r="H26" s="25">
        <v>2830</v>
      </c>
      <c r="I26" s="25">
        <v>4756</v>
      </c>
      <c r="J26" s="25">
        <v>611</v>
      </c>
      <c r="K26" s="25">
        <v>1011</v>
      </c>
      <c r="L26" s="65">
        <f t="shared" si="4"/>
        <v>-40.49621530698065</v>
      </c>
      <c r="M26" s="15">
        <f t="shared" si="0"/>
        <v>404.2857142857143</v>
      </c>
      <c r="N26" s="78">
        <v>7</v>
      </c>
      <c r="O26" s="15"/>
      <c r="P26" s="15"/>
      <c r="Q26" s="15"/>
      <c r="R26" s="15"/>
      <c r="S26" s="67" t="e">
        <f t="shared" si="5"/>
        <v>#DIV/0!</v>
      </c>
      <c r="T26" s="82"/>
      <c r="U26" s="15">
        <f t="shared" si="1"/>
        <v>0</v>
      </c>
      <c r="V26" s="82">
        <v>68658</v>
      </c>
      <c r="W26" s="84"/>
      <c r="X26" s="83">
        <v>14797</v>
      </c>
    </row>
    <row r="27" spans="1:24" ht="12.75">
      <c r="A27" s="77">
        <v>14</v>
      </c>
      <c r="B27" s="77">
        <v>14</v>
      </c>
      <c r="C27" s="4" t="s">
        <v>62</v>
      </c>
      <c r="D27" s="16" t="s">
        <v>55</v>
      </c>
      <c r="E27" s="16" t="s">
        <v>41</v>
      </c>
      <c r="F27" s="38">
        <v>4</v>
      </c>
      <c r="G27" s="38">
        <v>5</v>
      </c>
      <c r="H27" s="23">
        <v>2721</v>
      </c>
      <c r="I27" s="23">
        <v>2559</v>
      </c>
      <c r="J27" s="97">
        <v>597</v>
      </c>
      <c r="K27" s="97">
        <v>557</v>
      </c>
      <c r="L27" s="65">
        <f t="shared" si="4"/>
        <v>6.3305978898007</v>
      </c>
      <c r="M27" s="15">
        <f t="shared" si="0"/>
        <v>544.2</v>
      </c>
      <c r="N27" s="78">
        <v>5</v>
      </c>
      <c r="O27" s="15"/>
      <c r="P27" s="15"/>
      <c r="Q27" s="15"/>
      <c r="R27" s="15"/>
      <c r="S27" s="67" t="e">
        <f t="shared" si="5"/>
        <v>#DIV/0!</v>
      </c>
      <c r="T27" s="82"/>
      <c r="U27" s="15">
        <f t="shared" si="1"/>
        <v>0</v>
      </c>
      <c r="V27" s="82">
        <v>28192</v>
      </c>
      <c r="W27" s="72"/>
      <c r="X27" s="83">
        <v>6360</v>
      </c>
    </row>
    <row r="28" spans="1:24" ht="12.75">
      <c r="A28" s="77">
        <v>15</v>
      </c>
      <c r="B28" s="77">
        <v>13</v>
      </c>
      <c r="C28" s="4" t="s">
        <v>58</v>
      </c>
      <c r="D28" s="16" t="s">
        <v>42</v>
      </c>
      <c r="E28" s="16" t="s">
        <v>43</v>
      </c>
      <c r="F28" s="38">
        <v>6</v>
      </c>
      <c r="G28" s="38">
        <v>9</v>
      </c>
      <c r="H28" s="25">
        <v>2121</v>
      </c>
      <c r="I28" s="25">
        <v>2743</v>
      </c>
      <c r="J28" s="82">
        <v>471</v>
      </c>
      <c r="K28" s="82">
        <v>582</v>
      </c>
      <c r="L28" s="65">
        <f t="shared" si="4"/>
        <v>-22.675902296755382</v>
      </c>
      <c r="M28" s="15">
        <f t="shared" si="0"/>
        <v>235.66666666666666</v>
      </c>
      <c r="N28" s="78">
        <v>9</v>
      </c>
      <c r="O28" s="81"/>
      <c r="P28" s="15"/>
      <c r="Q28" s="81"/>
      <c r="R28" s="15"/>
      <c r="S28" s="67" t="e">
        <f t="shared" si="5"/>
        <v>#DIV/0!</v>
      </c>
      <c r="T28" s="82"/>
      <c r="U28" s="15">
        <f t="shared" si="1"/>
        <v>0</v>
      </c>
      <c r="V28" s="82">
        <v>95637</v>
      </c>
      <c r="W28" s="82"/>
      <c r="X28" s="83">
        <v>21431</v>
      </c>
    </row>
    <row r="29" spans="1:24" ht="12.75">
      <c r="A29" s="77">
        <v>16</v>
      </c>
      <c r="B29" s="77">
        <v>11</v>
      </c>
      <c r="C29" s="4" t="s">
        <v>66</v>
      </c>
      <c r="D29" s="16" t="s">
        <v>47</v>
      </c>
      <c r="E29" s="16" t="s">
        <v>41</v>
      </c>
      <c r="F29" s="38">
        <v>3</v>
      </c>
      <c r="G29" s="38">
        <v>3</v>
      </c>
      <c r="H29" s="15">
        <v>2078</v>
      </c>
      <c r="I29" s="15">
        <v>3450</v>
      </c>
      <c r="J29" s="25">
        <v>448</v>
      </c>
      <c r="K29" s="25">
        <v>724</v>
      </c>
      <c r="L29" s="65">
        <f t="shared" si="4"/>
        <v>-39.768115942028984</v>
      </c>
      <c r="M29" s="15">
        <f t="shared" si="0"/>
        <v>692.6666666666666</v>
      </c>
      <c r="N29" s="78">
        <v>3</v>
      </c>
      <c r="O29" s="81"/>
      <c r="P29" s="81"/>
      <c r="Q29" s="15"/>
      <c r="R29" s="15"/>
      <c r="S29" s="67" t="e">
        <f t="shared" si="5"/>
        <v>#DIV/0!</v>
      </c>
      <c r="T29" s="82"/>
      <c r="U29" s="15">
        <f t="shared" si="1"/>
        <v>0</v>
      </c>
      <c r="V29" s="82">
        <v>15160</v>
      </c>
      <c r="W29" s="84"/>
      <c r="X29" s="83">
        <v>3358</v>
      </c>
    </row>
    <row r="30" spans="1:24" ht="12.75">
      <c r="A30" s="77">
        <v>17</v>
      </c>
      <c r="B30" s="77" t="s">
        <v>44</v>
      </c>
      <c r="C30" s="4" t="s">
        <v>73</v>
      </c>
      <c r="D30" s="16" t="s">
        <v>47</v>
      </c>
      <c r="E30" s="16" t="s">
        <v>41</v>
      </c>
      <c r="F30" s="38">
        <v>1</v>
      </c>
      <c r="G30" s="38">
        <v>1</v>
      </c>
      <c r="H30" s="25">
        <v>827</v>
      </c>
      <c r="I30" s="25"/>
      <c r="J30" s="25">
        <v>169</v>
      </c>
      <c r="K30" s="25"/>
      <c r="L30" s="65"/>
      <c r="M30" s="15">
        <f t="shared" si="0"/>
        <v>827</v>
      </c>
      <c r="N30" s="39">
        <v>1</v>
      </c>
      <c r="O30" s="15"/>
      <c r="P30" s="15"/>
      <c r="Q30" s="15"/>
      <c r="R30" s="15"/>
      <c r="S30" s="67"/>
      <c r="T30" s="82"/>
      <c r="U30" s="15">
        <f t="shared" si="1"/>
        <v>0</v>
      </c>
      <c r="V30" s="82">
        <v>955</v>
      </c>
      <c r="W30" s="82"/>
      <c r="X30" s="83">
        <v>196</v>
      </c>
    </row>
    <row r="31" spans="1:24" ht="12.75">
      <c r="A31" s="77">
        <v>18</v>
      </c>
      <c r="B31" s="77">
        <v>16</v>
      </c>
      <c r="C31" s="4" t="s">
        <v>61</v>
      </c>
      <c r="D31" s="16" t="s">
        <v>47</v>
      </c>
      <c r="E31" s="16" t="s">
        <v>43</v>
      </c>
      <c r="F31" s="38">
        <v>5</v>
      </c>
      <c r="G31" s="38">
        <v>1</v>
      </c>
      <c r="H31" s="15">
        <v>107</v>
      </c>
      <c r="I31" s="15">
        <v>1181</v>
      </c>
      <c r="J31" s="15">
        <v>30</v>
      </c>
      <c r="K31" s="15">
        <v>250</v>
      </c>
      <c r="L31" s="65">
        <f>(H31/I31*100)-100</f>
        <v>-90.93988145639288</v>
      </c>
      <c r="M31" s="15">
        <f t="shared" si="0"/>
        <v>107</v>
      </c>
      <c r="N31" s="78">
        <v>1</v>
      </c>
      <c r="O31" s="81"/>
      <c r="P31" s="81"/>
      <c r="Q31" s="81"/>
      <c r="R31" s="81"/>
      <c r="S31" s="67" t="e">
        <f>(O31/P31*100)-100</f>
        <v>#DIV/0!</v>
      </c>
      <c r="T31" s="85"/>
      <c r="U31" s="15">
        <f t="shared" si="1"/>
        <v>0</v>
      </c>
      <c r="V31" s="82">
        <v>10434</v>
      </c>
      <c r="W31" s="25"/>
      <c r="X31" s="83">
        <v>2296</v>
      </c>
    </row>
    <row r="32" spans="1:24" ht="12.75">
      <c r="A32" s="77">
        <v>19</v>
      </c>
      <c r="B32" s="77"/>
      <c r="C32" s="4"/>
      <c r="D32" s="16"/>
      <c r="E32" s="16"/>
      <c r="F32" s="38"/>
      <c r="G32" s="38"/>
      <c r="H32" s="25"/>
      <c r="I32" s="25"/>
      <c r="J32" s="15"/>
      <c r="K32" s="15"/>
      <c r="L32" s="65"/>
      <c r="M32" s="15"/>
      <c r="N32" s="78"/>
      <c r="O32" s="15"/>
      <c r="P32" s="15"/>
      <c r="Q32" s="15"/>
      <c r="R32" s="15"/>
      <c r="S32" s="67"/>
      <c r="T32" s="85"/>
      <c r="U32" s="15"/>
      <c r="V32" s="82"/>
      <c r="W32" s="82"/>
      <c r="X32" s="83"/>
    </row>
    <row r="33" spans="1:24" ht="13.5" thickBot="1">
      <c r="A33" s="51">
        <v>20</v>
      </c>
      <c r="B33" s="51"/>
      <c r="C33" s="4"/>
      <c r="D33" s="16"/>
      <c r="E33" s="16"/>
      <c r="F33" s="38"/>
      <c r="G33" s="38"/>
      <c r="H33" s="15"/>
      <c r="I33" s="15"/>
      <c r="J33" s="25"/>
      <c r="K33" s="25"/>
      <c r="L33" s="65"/>
      <c r="M33" s="15"/>
      <c r="N33" s="98"/>
      <c r="O33" s="99"/>
      <c r="P33" s="99"/>
      <c r="Q33" s="99"/>
      <c r="R33" s="99"/>
      <c r="S33" s="67"/>
      <c r="T33" s="91"/>
      <c r="U33" s="15"/>
      <c r="V33" s="82"/>
      <c r="W33" s="100"/>
      <c r="X33" s="83"/>
    </row>
    <row r="34" spans="1:24" s="37" customFormat="1" ht="12.75" thickBot="1">
      <c r="A34" s="34"/>
      <c r="B34" s="35"/>
      <c r="C34" s="41" t="s">
        <v>36</v>
      </c>
      <c r="D34" s="35"/>
      <c r="E34" s="35"/>
      <c r="F34" s="35"/>
      <c r="G34" s="35">
        <f>SUM(G14:G33)</f>
        <v>107</v>
      </c>
      <c r="H34" s="32">
        <f>SUM(H14:H33)</f>
        <v>149942</v>
      </c>
      <c r="I34" s="32">
        <v>142789</v>
      </c>
      <c r="J34" s="32">
        <f>SUM(J14:J33)</f>
        <v>32554</v>
      </c>
      <c r="K34" s="32">
        <v>31049</v>
      </c>
      <c r="L34" s="73">
        <f>(H34/I34*100)-100</f>
        <v>5.009489526504154</v>
      </c>
      <c r="M34" s="33">
        <f>H34/G34</f>
        <v>1401.3271028037384</v>
      </c>
      <c r="N34" s="35">
        <f>SUM(N14:N33)</f>
        <v>107</v>
      </c>
      <c r="O34" s="32">
        <f>SUM(O14:O33)</f>
        <v>0</v>
      </c>
      <c r="P34" s="32"/>
      <c r="Q34" s="32">
        <f>SUM(Q14:Q33)</f>
        <v>0</v>
      </c>
      <c r="R34" s="32"/>
      <c r="S34" s="73" t="e">
        <f>(O34/P34*100)-100</f>
        <v>#DIV/0!</v>
      </c>
      <c r="T34" s="86">
        <f>SUM(T14:T33)</f>
        <v>0</v>
      </c>
      <c r="U34" s="33">
        <f>O34/N34</f>
        <v>0</v>
      </c>
      <c r="V34" s="88">
        <f>SUM(V14:V33)</f>
        <v>1059119</v>
      </c>
      <c r="W34" s="87">
        <f>SUM(W14:W33)</f>
        <v>0</v>
      </c>
      <c r="X34" s="36">
        <f>SUM(X14:X33)</f>
        <v>240262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35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27 - Mar   29 - Mar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6">
        <f>'WEEKLY COMPETITIVE REPORT'!X4</f>
        <v>0.7538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26 - Mar   01 - Apr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REPORT'!G7</f>
        <v>Weekend </v>
      </c>
      <c r="H7" s="9"/>
      <c r="I7" s="10" t="s">
        <v>6</v>
      </c>
      <c r="J7" s="42">
        <f>'WEEKLY COMPETITIVE REPORT'!J7</f>
        <v>13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REPORT'!X8</f>
        <v>39902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50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SLUMDOG MILLIONAIRE</v>
      </c>
      <c r="D14" s="4" t="str">
        <f>'WEEKLY COMPETITIVE REPORT'!D14</f>
        <v>INDEP</v>
      </c>
      <c r="E14" s="4" t="str">
        <f>'WEEKLY COMPETITIVE REPORT'!E14</f>
        <v>Blitz</v>
      </c>
      <c r="F14" s="38">
        <f>'WEEKLY COMPETITIVE REPORT'!F14</f>
        <v>2</v>
      </c>
      <c r="G14" s="38">
        <f>'WEEKLY COMPETITIVE REPORT'!G14</f>
        <v>8</v>
      </c>
      <c r="H14" s="15">
        <f>'WEEKLY COMPETITIVE REPORT'!H14/X4</f>
        <v>63835.2348102945</v>
      </c>
      <c r="I14" s="15">
        <f>'WEEKLY COMPETITIVE REPORT'!I14/X4</f>
        <v>64128.41602547094</v>
      </c>
      <c r="J14" s="23">
        <f>'WEEKLY COMPETITIVE REPORT'!J14</f>
        <v>10409</v>
      </c>
      <c r="K14" s="23">
        <f>'WEEKLY COMPETITIVE REPORT'!K14</f>
        <v>10581</v>
      </c>
      <c r="L14" s="65">
        <f>'WEEKLY COMPETITIVE REPORT'!L14</f>
        <v>-0.4571783202316908</v>
      </c>
      <c r="M14" s="15">
        <f aca="true" t="shared" si="0" ref="M14:M20">H14/G14</f>
        <v>7979.404351286813</v>
      </c>
      <c r="N14" s="38">
        <f>'WEEKLY COMPETITIVE REPORT'!N14</f>
        <v>8</v>
      </c>
      <c r="O14" s="15">
        <f>'WEEKLY COMPETITIVE REPORT'!O14/X4</f>
        <v>0</v>
      </c>
      <c r="P14" s="15">
        <f>'WEEKLY COMPETITIVE REPORT'!P14/X4</f>
        <v>0</v>
      </c>
      <c r="Q14" s="23">
        <f>'WEEKLY COMPETITIVE REPORT'!Q14</f>
        <v>0</v>
      </c>
      <c r="R14" s="23">
        <f>'WEEKLY COMPETITIVE REPORT'!R14</f>
        <v>0</v>
      </c>
      <c r="S14" s="65" t="e">
        <f>'WEEKLY COMPETITIVE REPORT'!S14</f>
        <v>#DIV/0!</v>
      </c>
      <c r="T14" s="15">
        <f>'WEEKLY COMPETITIVE REPORT'!T14/X4</f>
        <v>0</v>
      </c>
      <c r="U14" s="15">
        <f aca="true" t="shared" si="1" ref="U14:U20">O14/N14</f>
        <v>0</v>
      </c>
      <c r="V14" s="26">
        <f>'WEEKLY COMPETITIVE REPORT'!V14/X4</f>
        <v>163768.90421862563</v>
      </c>
      <c r="W14" s="23">
        <f>'WEEKLY COMPETITIVE REPORT'!W14</f>
        <v>0</v>
      </c>
      <c r="X14" s="57">
        <f>'WEEKLY COMPETITIVE REPORT'!X14</f>
        <v>28171</v>
      </c>
    </row>
    <row r="15" spans="1:24" ht="12.75">
      <c r="A15" s="51">
        <v>2</v>
      </c>
      <c r="B15" s="4" t="str">
        <f>'WEEKLY COMPETITIVE REPORT'!B15</f>
        <v>New</v>
      </c>
      <c r="C15" s="4" t="str">
        <f>'WEEKLY COMPETITIVE REPORT'!C15</f>
        <v>MARLEY AND ME</v>
      </c>
      <c r="D15" s="4" t="str">
        <f>'WEEKLY COMPETITIVE REPORT'!D15</f>
        <v>FOX</v>
      </c>
      <c r="E15" s="4" t="str">
        <f>'WEEKLY COMPETITIVE REPORT'!E15</f>
        <v>CF</v>
      </c>
      <c r="F15" s="38">
        <f>'WEEKLY COMPETITIVE REPORT'!F15</f>
        <v>1</v>
      </c>
      <c r="G15" s="38">
        <f>'WEEKLY COMPETITIVE REPORT'!G15</f>
        <v>6</v>
      </c>
      <c r="H15" s="15">
        <f>'WEEKLY COMPETITIVE REPORT'!H15/X4</f>
        <v>28711.859909790393</v>
      </c>
      <c r="I15" s="15">
        <f>'WEEKLY COMPETITIVE REPORT'!I15/X4</f>
        <v>0</v>
      </c>
      <c r="J15" s="23">
        <f>'WEEKLY COMPETITIVE REPORT'!J15</f>
        <v>4751</v>
      </c>
      <c r="K15" s="23">
        <f>'WEEKLY COMPETITIVE REPORT'!K15</f>
        <v>0</v>
      </c>
      <c r="L15" s="65">
        <f>'WEEKLY COMPETITIVE REPORT'!L15</f>
        <v>0</v>
      </c>
      <c r="M15" s="15">
        <f t="shared" si="0"/>
        <v>4785.309984965065</v>
      </c>
      <c r="N15" s="38">
        <f>'WEEKLY COMPETITIVE REPORT'!N15</f>
        <v>6</v>
      </c>
      <c r="O15" s="15">
        <f>'WEEKLY COMPETITIVE REPORT'!O15/X4</f>
        <v>0</v>
      </c>
      <c r="P15" s="15">
        <f>'WEEKLY COMPETITIVE REPORT'!P15/X4</f>
        <v>0</v>
      </c>
      <c r="Q15" s="23">
        <f>'WEEKLY COMPETITIVE REPORT'!Q15</f>
        <v>0</v>
      </c>
      <c r="R15" s="23">
        <f>'WEEKLY COMPETITIVE REPORT'!R15</f>
        <v>0</v>
      </c>
      <c r="S15" s="65">
        <f>'WEEKLY COMPETITIVE REPORT'!S15</f>
        <v>0</v>
      </c>
      <c r="T15" s="15">
        <f>'WEEKLY COMPETITIVE REPORT'!T15/X4</f>
        <v>0</v>
      </c>
      <c r="U15" s="15">
        <f t="shared" si="1"/>
        <v>0</v>
      </c>
      <c r="V15" s="26">
        <f>'WEEKLY COMPETITIVE REPORT'!V15/X4</f>
        <v>33612.364022287074</v>
      </c>
      <c r="W15" s="23">
        <f>'WEEKLY COMPETITIVE REPORT'!W15</f>
        <v>0</v>
      </c>
      <c r="X15" s="57">
        <f>'WEEKLY COMPETITIVE REPORT'!X15</f>
        <v>5587</v>
      </c>
    </row>
    <row r="16" spans="1:24" ht="12.75">
      <c r="A16" s="51">
        <v>3</v>
      </c>
      <c r="B16" s="4">
        <f>'WEEKLY COMPETITIVE REPORT'!B16</f>
        <v>3</v>
      </c>
      <c r="C16" s="4" t="str">
        <f>'WEEKLY COMPETITIVE REPORT'!C16</f>
        <v>CONFESSIONS OF A SHOPAHOLIC</v>
      </c>
      <c r="D16" s="4" t="str">
        <f>'WEEKLY COMPETITIVE REPORT'!D16</f>
        <v>WDI</v>
      </c>
      <c r="E16" s="4" t="str">
        <f>'WEEKLY COMPETITIVE REPORT'!E16</f>
        <v>CENEX</v>
      </c>
      <c r="F16" s="38">
        <f>'WEEKLY COMPETITIVE REPORT'!F16</f>
        <v>2</v>
      </c>
      <c r="G16" s="38">
        <f>'WEEKLY COMPETITIVE REPORT'!G16</f>
        <v>6</v>
      </c>
      <c r="H16" s="15">
        <f>'WEEKLY COMPETITIVE REPORT'!H16/X4</f>
        <v>15652.693022021756</v>
      </c>
      <c r="I16" s="15">
        <f>'WEEKLY COMPETITIVE REPORT'!I16/X4</f>
        <v>17592.199522419738</v>
      </c>
      <c r="J16" s="23">
        <f>'WEEKLY COMPETITIVE REPORT'!J16</f>
        <v>2603</v>
      </c>
      <c r="K16" s="23">
        <f>'WEEKLY COMPETITIVE REPORT'!K16</f>
        <v>2972</v>
      </c>
      <c r="L16" s="65">
        <f>'WEEKLY COMPETITIVE REPORT'!L16</f>
        <v>-11.024809592036803</v>
      </c>
      <c r="M16" s="15">
        <f t="shared" si="0"/>
        <v>2608.7821703369596</v>
      </c>
      <c r="N16" s="38">
        <f>'WEEKLY COMPETITIVE REPORT'!N16</f>
        <v>6</v>
      </c>
      <c r="O16" s="15">
        <f>'WEEKLY COMPETITIVE REPORT'!O16/X4</f>
        <v>0</v>
      </c>
      <c r="P16" s="15">
        <f>'WEEKLY COMPETITIVE REPORT'!P16/X4</f>
        <v>0</v>
      </c>
      <c r="Q16" s="23">
        <f>'WEEKLY COMPETITIVE REPORT'!Q16</f>
        <v>0</v>
      </c>
      <c r="R16" s="23">
        <f>'WEEKLY COMPETITIVE REPORT'!R16</f>
        <v>0</v>
      </c>
      <c r="S16" s="65" t="e">
        <f>'WEEKLY COMPETITIVE REPORT'!S16</f>
        <v>#DIV/0!</v>
      </c>
      <c r="T16" s="15">
        <f>'WEEKLY COMPETITIVE REPORT'!T16/X4</f>
        <v>0</v>
      </c>
      <c r="U16" s="15">
        <f t="shared" si="1"/>
        <v>0</v>
      </c>
      <c r="V16" s="26">
        <f>'WEEKLY COMPETITIVE REPORT'!V16/X4</f>
        <v>42834.96948792783</v>
      </c>
      <c r="W16" s="23">
        <f>'WEEKLY COMPETITIVE REPORT'!W16</f>
        <v>0</v>
      </c>
      <c r="X16" s="57">
        <f>'WEEKLY COMPETITIVE REPORT'!X16</f>
        <v>7613</v>
      </c>
    </row>
    <row r="17" spans="1:24" ht="12.75">
      <c r="A17" s="51">
        <v>4</v>
      </c>
      <c r="B17" s="4">
        <f>'WEEKLY COMPETITIVE REPORT'!B17</f>
        <v>4</v>
      </c>
      <c r="C17" s="4" t="str">
        <f>'WEEKLY COMPETITIVE REPORT'!C17</f>
        <v>HOTEL FOR DOGS</v>
      </c>
      <c r="D17" s="4" t="str">
        <f>'WEEKLY COMPETITIVE REPORT'!D17</f>
        <v>PAR</v>
      </c>
      <c r="E17" s="4" t="str">
        <f>'WEEKLY COMPETITIVE REPORT'!E17</f>
        <v>Karantanija</v>
      </c>
      <c r="F17" s="38">
        <f>'WEEKLY COMPETITIVE REPORT'!F17</f>
        <v>3</v>
      </c>
      <c r="G17" s="38">
        <f>'WEEKLY COMPETITIVE REPORT'!G17</f>
        <v>8</v>
      </c>
      <c r="H17" s="15">
        <f>'WEEKLY COMPETITIVE REPORT'!H17/X4</f>
        <v>15196.338551339877</v>
      </c>
      <c r="I17" s="15">
        <f>'WEEKLY COMPETITIVE REPORT'!I17/X4</f>
        <v>13098.965242769966</v>
      </c>
      <c r="J17" s="23">
        <f>'WEEKLY COMPETITIVE REPORT'!J17</f>
        <v>2711</v>
      </c>
      <c r="K17" s="23">
        <f>'WEEKLY COMPETITIVE REPORT'!K17</f>
        <v>2319</v>
      </c>
      <c r="L17" s="65">
        <f>'WEEKLY COMPETITIVE REPORT'!L17</f>
        <v>16.011748025116475</v>
      </c>
      <c r="M17" s="15">
        <f t="shared" si="0"/>
        <v>1899.5423189174846</v>
      </c>
      <c r="N17" s="38">
        <f>'WEEKLY COMPETITIVE REPORT'!N17</f>
        <v>8</v>
      </c>
      <c r="O17" s="15">
        <f>'WEEKLY COMPETITIVE REPORT'!O17/X4</f>
        <v>0</v>
      </c>
      <c r="P17" s="15">
        <f>'WEEKLY COMPETITIVE REPORT'!P17/X4</f>
        <v>0</v>
      </c>
      <c r="Q17" s="23">
        <f>'WEEKLY COMPETITIVE REPORT'!Q17</f>
        <v>0</v>
      </c>
      <c r="R17" s="23">
        <f>'WEEKLY COMPETITIVE REPORT'!R17</f>
        <v>0</v>
      </c>
      <c r="S17" s="65" t="e">
        <f>'WEEKLY COMPETITIVE REPORT'!S17</f>
        <v>#DIV/0!</v>
      </c>
      <c r="T17" s="15">
        <f>'WEEKLY COMPETITIVE REPORT'!T17/X4</f>
        <v>0</v>
      </c>
      <c r="U17" s="15">
        <f t="shared" si="1"/>
        <v>0</v>
      </c>
      <c r="V17" s="26">
        <f>'WEEKLY COMPETITIVE REPORT'!V17/X4</f>
        <v>51968.691960732285</v>
      </c>
      <c r="W17" s="23">
        <f>'WEEKLY COMPETITIVE REPORT'!W17</f>
        <v>0</v>
      </c>
      <c r="X17" s="57">
        <f>'WEEKLY COMPETITIVE REPORT'!X17</f>
        <v>9621</v>
      </c>
    </row>
    <row r="18" spans="1:24" ht="13.5" customHeight="1">
      <c r="A18" s="51">
        <v>5</v>
      </c>
      <c r="B18" s="4">
        <f>'WEEKLY COMPETITIVE REPORT'!B18</f>
        <v>2</v>
      </c>
      <c r="C18" s="4" t="str">
        <f>'WEEKLY COMPETITIVE REPORT'!C18</f>
        <v>HE'S JUST NOT THAT INTO YOU</v>
      </c>
      <c r="D18" s="4" t="str">
        <f>'WEEKLY COMPETITIVE REPORT'!D18</f>
        <v>WB</v>
      </c>
      <c r="E18" s="4" t="str">
        <f>'WEEKLY COMPETITIVE REPORT'!E18</f>
        <v>Blitz</v>
      </c>
      <c r="F18" s="38">
        <f>'WEEKLY COMPETITIVE REPORT'!F18</f>
        <v>3</v>
      </c>
      <c r="G18" s="38">
        <f>'WEEKLY COMPETITIVE REPORT'!G18</f>
        <v>6</v>
      </c>
      <c r="H18" s="15">
        <f>'WEEKLY COMPETITIVE REPORT'!H18/X4</f>
        <v>14173.520827805783</v>
      </c>
      <c r="I18" s="15">
        <f>'WEEKLY COMPETITIVE REPORT'!I18/X4</f>
        <v>19368.532767312285</v>
      </c>
      <c r="J18" s="23">
        <f>'WEEKLY COMPETITIVE REPORT'!J18</f>
        <v>2300</v>
      </c>
      <c r="K18" s="23">
        <f>'WEEKLY COMPETITIVE REPORT'!K18</f>
        <v>3060</v>
      </c>
      <c r="L18" s="65">
        <f>'WEEKLY COMPETITIVE REPORT'!L18</f>
        <v>-26.82191780821917</v>
      </c>
      <c r="M18" s="15">
        <f t="shared" si="0"/>
        <v>2362.253471300964</v>
      </c>
      <c r="N18" s="38">
        <f>'WEEKLY COMPETITIVE REPORT'!N18</f>
        <v>6</v>
      </c>
      <c r="O18" s="15">
        <f>'WEEKLY COMPETITIVE REPORT'!O18/X4</f>
        <v>0</v>
      </c>
      <c r="P18" s="15">
        <f>'WEEKLY COMPETITIVE REPORT'!P18/X4</f>
        <v>0</v>
      </c>
      <c r="Q18" s="23">
        <f>'WEEKLY COMPETITIVE REPORT'!Q18</f>
        <v>0</v>
      </c>
      <c r="R18" s="23">
        <f>'WEEKLY COMPETITIVE REPORT'!R18</f>
        <v>0</v>
      </c>
      <c r="S18" s="65" t="e">
        <f>'WEEKLY COMPETITIVE REPORT'!S18</f>
        <v>#DIV/0!</v>
      </c>
      <c r="T18" s="15">
        <f>'WEEKLY COMPETITIVE REPORT'!T18/X4</f>
        <v>0</v>
      </c>
      <c r="U18" s="15">
        <f t="shared" si="1"/>
        <v>0</v>
      </c>
      <c r="V18" s="26">
        <f>'WEEKLY COMPETITIVE REPORT'!V18/X4</f>
        <v>86859.90979039532</v>
      </c>
      <c r="W18" s="23">
        <f>'WEEKLY COMPETITIVE REPORT'!W18</f>
        <v>0</v>
      </c>
      <c r="X18" s="57">
        <f>'WEEKLY COMPETITIVE REPORT'!X18</f>
        <v>14617</v>
      </c>
    </row>
    <row r="19" spans="1:24" ht="12.75">
      <c r="A19" s="51">
        <v>6</v>
      </c>
      <c r="B19" s="4">
        <f>'WEEKLY COMPETITIVE REPORT'!B19</f>
        <v>8</v>
      </c>
      <c r="C19" s="4" t="str">
        <f>'WEEKLY COMPETITIVE REPORT'!C19</f>
        <v>TALE OF DESPERAUX</v>
      </c>
      <c r="D19" s="4" t="str">
        <f>'WEEKLY COMPETITIVE REPORT'!D19</f>
        <v>UNI</v>
      </c>
      <c r="E19" s="4" t="str">
        <f>'WEEKLY COMPETITIVE REPORT'!E19</f>
        <v>Karantanija</v>
      </c>
      <c r="F19" s="38">
        <f>'WEEKLY COMPETITIVE REPORT'!F19</f>
        <v>7</v>
      </c>
      <c r="G19" s="38">
        <f>'WEEKLY COMPETITIVE REPORT'!G19</f>
        <v>10</v>
      </c>
      <c r="H19" s="15">
        <f>'WEEKLY COMPETITIVE REPORT'!H19/X4</f>
        <v>9779.782435659326</v>
      </c>
      <c r="I19" s="15">
        <f>'WEEKLY COMPETITIVE REPORT'!I19/X4</f>
        <v>9166.887768638895</v>
      </c>
      <c r="J19" s="23">
        <f>'WEEKLY COMPETITIVE REPORT'!J19</f>
        <v>1753</v>
      </c>
      <c r="K19" s="23">
        <f>'WEEKLY COMPETITIVE REPORT'!K19</f>
        <v>1702</v>
      </c>
      <c r="L19" s="65">
        <f>'WEEKLY COMPETITIVE REPORT'!L19</f>
        <v>6.685962373371936</v>
      </c>
      <c r="M19" s="15">
        <f t="shared" si="0"/>
        <v>977.9782435659326</v>
      </c>
      <c r="N19" s="38">
        <f>'WEEKLY COMPETITIVE REPORT'!N19</f>
        <v>10</v>
      </c>
      <c r="O19" s="15">
        <f>'WEEKLY COMPETITIVE REPORT'!O19/X4</f>
        <v>0</v>
      </c>
      <c r="P19" s="15">
        <f>'WEEKLY COMPETITIVE REPORT'!P19/X4</f>
        <v>0</v>
      </c>
      <c r="Q19" s="23">
        <f>'WEEKLY COMPETITIVE REPORT'!Q19</f>
        <v>0</v>
      </c>
      <c r="R19" s="23">
        <f>'WEEKLY COMPETITIVE REPORT'!R19</f>
        <v>0</v>
      </c>
      <c r="S19" s="65" t="e">
        <f>'WEEKLY COMPETITIVE REPORT'!S19</f>
        <v>#DIV/0!</v>
      </c>
      <c r="T19" s="15">
        <f>'WEEKLY COMPETITIVE REPORT'!T19/X4</f>
        <v>0</v>
      </c>
      <c r="U19" s="15">
        <f t="shared" si="1"/>
        <v>0</v>
      </c>
      <c r="V19" s="26">
        <f>'WEEKLY COMPETITIVE REPORT'!V19/X4</f>
        <v>163256.83205094188</v>
      </c>
      <c r="W19" s="23">
        <f>'WEEKLY COMPETITIVE REPORT'!W19</f>
        <v>0</v>
      </c>
      <c r="X19" s="57">
        <f>'WEEKLY COMPETITIVE REPORT'!X19</f>
        <v>31609</v>
      </c>
    </row>
    <row r="20" spans="1:24" ht="12.75">
      <c r="A20" s="52">
        <v>7</v>
      </c>
      <c r="B20" s="4">
        <f>'WEEKLY COMPETITIVE REPORT'!B20</f>
        <v>7</v>
      </c>
      <c r="C20" s="4" t="str">
        <f>'WEEKLY COMPETITIVE REPORT'!C20</f>
        <v>THE READER</v>
      </c>
      <c r="D20" s="4" t="str">
        <f>'WEEKLY COMPETITIVE REPORT'!D20</f>
        <v>INDEP</v>
      </c>
      <c r="E20" s="4" t="str">
        <f>'WEEKLY COMPETITIVE REPORT'!E20</f>
        <v>Cinemania</v>
      </c>
      <c r="F20" s="38">
        <f>'WEEKLY COMPETITIVE REPORT'!F20</f>
        <v>3</v>
      </c>
      <c r="G20" s="38">
        <f>'WEEKLY COMPETITIVE REPORT'!G20</f>
        <v>2</v>
      </c>
      <c r="H20" s="15">
        <f>'WEEKLY COMPETITIVE REPORT'!H20/X4</f>
        <v>9445.476253648183</v>
      </c>
      <c r="I20" s="15">
        <f>'WEEKLY COMPETITIVE REPORT'!I20/X4</f>
        <v>9477.314937649244</v>
      </c>
      <c r="J20" s="23">
        <f>'WEEKLY COMPETITIVE REPORT'!J20</f>
        <v>1351</v>
      </c>
      <c r="K20" s="23">
        <f>'WEEKLY COMPETITIVE REPORT'!K20</f>
        <v>1393</v>
      </c>
      <c r="L20" s="65">
        <f>'WEEKLY COMPETITIVE REPORT'!L20</f>
        <v>-0.33594624860022293</v>
      </c>
      <c r="M20" s="15">
        <f t="shared" si="0"/>
        <v>4722.7381268240915</v>
      </c>
      <c r="N20" s="38">
        <f>'WEEKLY COMPETITIVE REPORT'!N20</f>
        <v>2</v>
      </c>
      <c r="O20" s="15">
        <f>'WEEKLY COMPETITIVE REPORT'!O20/X4</f>
        <v>0</v>
      </c>
      <c r="P20" s="15">
        <f>'WEEKLY COMPETITIVE REPORT'!P20/X4</f>
        <v>0</v>
      </c>
      <c r="Q20" s="23">
        <f>'WEEKLY COMPETITIVE REPORT'!Q20</f>
        <v>0</v>
      </c>
      <c r="R20" s="23">
        <f>'WEEKLY COMPETITIVE REPORT'!R20</f>
        <v>0</v>
      </c>
      <c r="S20" s="65" t="e">
        <f>'WEEKLY COMPETITIVE REPORT'!S20</f>
        <v>#DIV/0!</v>
      </c>
      <c r="T20" s="15">
        <f>'WEEKLY COMPETITIVE REPORT'!T20/X4</f>
        <v>0</v>
      </c>
      <c r="U20" s="15">
        <f t="shared" si="1"/>
        <v>0</v>
      </c>
      <c r="V20" s="26">
        <f>'WEEKLY COMPETITIVE REPORT'!V20/X4</f>
        <v>41804.192093393474</v>
      </c>
      <c r="W20" s="23">
        <f>'WEEKLY COMPETITIVE REPORT'!W20</f>
        <v>0</v>
      </c>
      <c r="X20" s="57">
        <f>'WEEKLY COMPETITIVE REPORT'!X20</f>
        <v>6334</v>
      </c>
    </row>
    <row r="21" spans="1:24" ht="12.75">
      <c r="A21" s="51">
        <v>8</v>
      </c>
      <c r="B21" s="4">
        <f>'WEEKLY COMPETITIVE REPORT'!B21</f>
        <v>5</v>
      </c>
      <c r="C21" s="4" t="str">
        <f>'WEEKLY COMPETITIVE REPORT'!C21</f>
        <v>WATCHMEN</v>
      </c>
      <c r="D21" s="4" t="str">
        <f>'WEEKLY COMPETITIVE REPORT'!D21</f>
        <v>PAR</v>
      </c>
      <c r="E21" s="4" t="str">
        <f>'WEEKLY COMPETITIVE REPORT'!E21</f>
        <v>Karantanija</v>
      </c>
      <c r="F21" s="38">
        <f>'WEEKLY COMPETITIVE REPORT'!F21</f>
        <v>2</v>
      </c>
      <c r="G21" s="38">
        <f>'WEEKLY COMPETITIVE REPORT'!G21</f>
        <v>4</v>
      </c>
      <c r="H21" s="15">
        <f>'WEEKLY COMPETITIVE REPORT'!H21/X4</f>
        <v>7322.897320244097</v>
      </c>
      <c r="I21" s="15">
        <f>'WEEKLY COMPETITIVE REPORT'!I21/X4</f>
        <v>10281.241708676042</v>
      </c>
      <c r="J21" s="23">
        <f>'WEEKLY COMPETITIVE REPORT'!J21</f>
        <v>1125</v>
      </c>
      <c r="K21" s="23">
        <f>'WEEKLY COMPETITIVE REPORT'!K21</f>
        <v>1567</v>
      </c>
      <c r="L21" s="65">
        <f>'WEEKLY COMPETITIVE REPORT'!L21</f>
        <v>-28.77419354838709</v>
      </c>
      <c r="M21" s="15">
        <f aca="true" t="shared" si="2" ref="M21:M33">H21/G21</f>
        <v>1830.7243300610241</v>
      </c>
      <c r="N21" s="38">
        <f>'WEEKLY COMPETITIVE REPORT'!N21</f>
        <v>4</v>
      </c>
      <c r="O21" s="15">
        <f>'WEEKLY COMPETITIVE REPORT'!O21/X4</f>
        <v>0</v>
      </c>
      <c r="P21" s="15">
        <f>'WEEKLY COMPETITIVE REPORT'!P21/X4</f>
        <v>0</v>
      </c>
      <c r="Q21" s="23">
        <f>'WEEKLY COMPETITIVE REPORT'!Q21</f>
        <v>0</v>
      </c>
      <c r="R21" s="23">
        <f>'WEEKLY COMPETITIVE REPORT'!R21</f>
        <v>0</v>
      </c>
      <c r="S21" s="65" t="e">
        <f>'WEEKLY COMPETITIVE REPORT'!S21</f>
        <v>#DIV/0!</v>
      </c>
      <c r="T21" s="15">
        <f>'WEEKLY COMPETITIVE REPORT'!T21/X4</f>
        <v>0</v>
      </c>
      <c r="U21" s="15">
        <f aca="true" t="shared" si="3" ref="U21:U33">O21/N21</f>
        <v>0</v>
      </c>
      <c r="V21" s="26">
        <f>'WEEKLY COMPETITIVE REPORT'!V21/X4</f>
        <v>26289.46670204298</v>
      </c>
      <c r="W21" s="23">
        <f>'WEEKLY COMPETITIVE REPORT'!W21</f>
        <v>0</v>
      </c>
      <c r="X21" s="57">
        <f>'WEEKLY COMPETITIVE REPORT'!X21</f>
        <v>4127</v>
      </c>
    </row>
    <row r="22" spans="1:24" ht="12.75">
      <c r="A22" s="51">
        <v>9</v>
      </c>
      <c r="B22" s="4">
        <f>'WEEKLY COMPETITIVE REPORT'!B22</f>
        <v>12</v>
      </c>
      <c r="C22" s="4" t="str">
        <f>'WEEKLY COMPETITIVE REPORT'!C22</f>
        <v>BOLT</v>
      </c>
      <c r="D22" s="4" t="str">
        <f>'WEEKLY COMPETITIVE REPORT'!D22</f>
        <v>WDI</v>
      </c>
      <c r="E22" s="4" t="str">
        <f>'WEEKLY COMPETITIVE REPORT'!E22</f>
        <v>CENEX</v>
      </c>
      <c r="F22" s="38">
        <f>'WEEKLY COMPETITIVE REPORT'!F22</f>
        <v>9</v>
      </c>
      <c r="G22" s="38">
        <f>'WEEKLY COMPETITIVE REPORT'!G22</f>
        <v>12</v>
      </c>
      <c r="H22" s="15">
        <f>'WEEKLY COMPETITIVE REPORT'!H22/X4</f>
        <v>6851.950119395065</v>
      </c>
      <c r="I22" s="15">
        <f>'WEEKLY COMPETITIVE REPORT'!I22/X4</f>
        <v>4225.258689307509</v>
      </c>
      <c r="J22" s="23">
        <f>'WEEKLY COMPETITIVE REPORT'!J22</f>
        <v>933</v>
      </c>
      <c r="K22" s="23">
        <f>'WEEKLY COMPETITIVE REPORT'!K22</f>
        <v>545</v>
      </c>
      <c r="L22" s="65">
        <f>'WEEKLY COMPETITIVE REPORT'!L22</f>
        <v>62.166405023547895</v>
      </c>
      <c r="M22" s="15">
        <f t="shared" si="2"/>
        <v>570.995843282922</v>
      </c>
      <c r="N22" s="38">
        <f>'WEEKLY COMPETITIVE REPORT'!N22</f>
        <v>12</v>
      </c>
      <c r="O22" s="15">
        <f>'WEEKLY COMPETITIVE REPORT'!O22/X4</f>
        <v>0</v>
      </c>
      <c r="P22" s="15">
        <f>'WEEKLY COMPETITIVE REPORT'!P22/X4</f>
        <v>0</v>
      </c>
      <c r="Q22" s="23">
        <f>'WEEKLY COMPETITIVE REPORT'!Q22</f>
        <v>0</v>
      </c>
      <c r="R22" s="23">
        <f>'WEEKLY COMPETITIVE REPORT'!R22</f>
        <v>0</v>
      </c>
      <c r="S22" s="65" t="e">
        <f>'WEEKLY COMPETITIVE REPORT'!S22</f>
        <v>#DIV/0!</v>
      </c>
      <c r="T22" s="15">
        <f>'WEEKLY COMPETITIVE REPORT'!T22/X4</f>
        <v>0</v>
      </c>
      <c r="U22" s="15">
        <f t="shared" si="3"/>
        <v>0</v>
      </c>
      <c r="V22" s="26">
        <f>'WEEKLY COMPETITIVE REPORT'!V22/X4</f>
        <v>309367.2061554789</v>
      </c>
      <c r="W22" s="23">
        <f>'WEEKLY COMPETITIVE REPORT'!W22</f>
        <v>0</v>
      </c>
      <c r="X22" s="57">
        <f>'WEEKLY COMPETITIVE REPORT'!X22</f>
        <v>50486</v>
      </c>
    </row>
    <row r="23" spans="1:24" ht="12.75">
      <c r="A23" s="51">
        <v>10</v>
      </c>
      <c r="B23" s="4" t="str">
        <f>'WEEKLY COMPETITIVE REPORT'!B23</f>
        <v>New</v>
      </c>
      <c r="C23" s="4" t="str">
        <f>'WEEKLY COMPETITIVE REPORT'!C23</f>
        <v>INKHEART</v>
      </c>
      <c r="D23" s="4" t="str">
        <f>'WEEKLY COMPETITIVE REPORT'!D23</f>
        <v>WB</v>
      </c>
      <c r="E23" s="4" t="str">
        <f>'WEEKLY COMPETITIVE REPORT'!E23</f>
        <v>Blitz</v>
      </c>
      <c r="F23" s="38">
        <f>'WEEKLY COMPETITIVE REPORT'!F23</f>
        <v>1</v>
      </c>
      <c r="G23" s="38">
        <f>'WEEKLY COMPETITIVE REPORT'!G23</f>
        <v>4</v>
      </c>
      <c r="H23" s="15">
        <f>'WEEKLY COMPETITIVE REPORT'!H23/X4</f>
        <v>5120.721676837357</v>
      </c>
      <c r="I23" s="15">
        <f>'WEEKLY COMPETITIVE REPORT'!I23/X4</f>
        <v>0</v>
      </c>
      <c r="J23" s="23">
        <f>'WEEKLY COMPETITIVE REPORT'!J23</f>
        <v>871</v>
      </c>
      <c r="K23" s="23">
        <f>'WEEKLY COMPETITIVE REPORT'!K23</f>
        <v>0</v>
      </c>
      <c r="L23" s="65">
        <f>'WEEKLY COMPETITIVE REPORT'!L23</f>
        <v>0</v>
      </c>
      <c r="M23" s="15">
        <f t="shared" si="2"/>
        <v>1280.1804192093393</v>
      </c>
      <c r="N23" s="38">
        <f>'WEEKLY COMPETITIVE REPORT'!N23</f>
        <v>4</v>
      </c>
      <c r="O23" s="15">
        <f>'WEEKLY COMPETITIVE REPORT'!O23/X4</f>
        <v>0</v>
      </c>
      <c r="P23" s="15">
        <f>'WEEKLY COMPETITIVE REPORT'!P23/X4</f>
        <v>0</v>
      </c>
      <c r="Q23" s="23">
        <f>'WEEKLY COMPETITIVE REPORT'!Q23</f>
        <v>0</v>
      </c>
      <c r="R23" s="23">
        <f>'WEEKLY COMPETITIVE REPORT'!R23</f>
        <v>0</v>
      </c>
      <c r="S23" s="65">
        <f>'WEEKLY COMPETITIVE REPORT'!S23</f>
        <v>0</v>
      </c>
      <c r="T23" s="15">
        <f>'WEEKLY COMPETITIVE REPORT'!T23/X4</f>
        <v>0</v>
      </c>
      <c r="U23" s="15">
        <f t="shared" si="3"/>
        <v>0</v>
      </c>
      <c r="V23" s="26">
        <f>'WEEKLY COMPETITIVE REPORT'!V23/X4</f>
        <v>6325.285221544176</v>
      </c>
      <c r="W23" s="23">
        <f>'WEEKLY COMPETITIVE REPORT'!W23</f>
        <v>0</v>
      </c>
      <c r="X23" s="57">
        <f>'WEEKLY COMPETITIVE REPORT'!X23</f>
        <v>1079</v>
      </c>
    </row>
    <row r="24" spans="1:24" ht="12.75">
      <c r="A24" s="51">
        <v>11</v>
      </c>
      <c r="B24" s="4">
        <f>'WEEKLY COMPETITIVE REPORT'!B24</f>
        <v>6</v>
      </c>
      <c r="C24" s="4" t="str">
        <f>'WEEKLY COMPETITIVE REPORT'!C24</f>
        <v>UNBORN</v>
      </c>
      <c r="D24" s="4" t="str">
        <f>'WEEKLY COMPETITIVE REPORT'!D24</f>
        <v>UNI</v>
      </c>
      <c r="E24" s="4" t="str">
        <f>'WEEKLY COMPETITIVE REPORT'!E24</f>
        <v>Karantanija</v>
      </c>
      <c r="F24" s="38">
        <f>'WEEKLY COMPETITIVE REPORT'!F24</f>
        <v>4</v>
      </c>
      <c r="G24" s="38">
        <f>'WEEKLY COMPETITIVE REPORT'!G24</f>
        <v>8</v>
      </c>
      <c r="H24" s="15">
        <f>'WEEKLY COMPETITIVE REPORT'!H24/X4</f>
        <v>4812.947731493765</v>
      </c>
      <c r="I24" s="15">
        <f>'WEEKLY COMPETITIVE REPORT'!I24/X4</f>
        <v>9563.544706818784</v>
      </c>
      <c r="J24" s="23">
        <f>'WEEKLY COMPETITIVE REPORT'!J24</f>
        <v>774</v>
      </c>
      <c r="K24" s="23">
        <f>'WEEKLY COMPETITIVE REPORT'!K24</f>
        <v>1585</v>
      </c>
      <c r="L24" s="65">
        <f>'WEEKLY COMPETITIVE REPORT'!L24</f>
        <v>-49.67401858787627</v>
      </c>
      <c r="M24" s="15">
        <f t="shared" si="2"/>
        <v>601.6184664367206</v>
      </c>
      <c r="N24" s="38">
        <f>'WEEKLY COMPETITIVE REPORT'!N24</f>
        <v>8</v>
      </c>
      <c r="O24" s="15">
        <f>'WEEKLY COMPETITIVE REPORT'!O24/X4</f>
        <v>0</v>
      </c>
      <c r="P24" s="15">
        <f>'WEEKLY COMPETITIVE REPORT'!P24/X4</f>
        <v>0</v>
      </c>
      <c r="Q24" s="23">
        <f>'WEEKLY COMPETITIVE REPORT'!Q24</f>
        <v>0</v>
      </c>
      <c r="R24" s="23">
        <f>'WEEKLY COMPETITIVE REPORT'!R24</f>
        <v>0</v>
      </c>
      <c r="S24" s="65" t="e">
        <f>'WEEKLY COMPETITIVE REPORT'!S24</f>
        <v>#DIV/0!</v>
      </c>
      <c r="T24" s="15">
        <f>'WEEKLY COMPETITIVE REPORT'!T24/X4</f>
        <v>0</v>
      </c>
      <c r="U24" s="15">
        <f t="shared" si="3"/>
        <v>0</v>
      </c>
      <c r="V24" s="26">
        <f>'WEEKLY COMPETITIVE REPORT'!V24/X4</f>
        <v>65472.273812682404</v>
      </c>
      <c r="W24" s="23">
        <f>'WEEKLY COMPETITIVE REPORT'!W24</f>
        <v>0</v>
      </c>
      <c r="X24" s="57">
        <f>'WEEKLY COMPETITIVE REPORT'!X24</f>
        <v>11668</v>
      </c>
    </row>
    <row r="25" spans="1:24" ht="12.75">
      <c r="A25" s="51">
        <v>12</v>
      </c>
      <c r="B25" s="4">
        <f>'WEEKLY COMPETITIVE REPORT'!B25</f>
        <v>9</v>
      </c>
      <c r="C25" s="4" t="str">
        <f>'WEEKLY COMPETITIVE REPORT'!C25</f>
        <v>TWILIGHT</v>
      </c>
      <c r="D25" s="4" t="str">
        <f>'WEEKLY COMPETITIVE REPORT'!D25</f>
        <v>INDEP</v>
      </c>
      <c r="E25" s="4" t="str">
        <f>'WEEKLY COMPETITIVE REPORT'!E25</f>
        <v>Blitz</v>
      </c>
      <c r="F25" s="38">
        <f>'WEEKLY COMPETITIVE REPORT'!F25</f>
        <v>5</v>
      </c>
      <c r="G25" s="38">
        <f>'WEEKLY COMPETITIVE REPORT'!G25</f>
        <v>7</v>
      </c>
      <c r="H25" s="15">
        <f>'WEEKLY COMPETITIVE REPORT'!H25/X4</f>
        <v>3837.888033961263</v>
      </c>
      <c r="I25" s="15">
        <f>'WEEKLY COMPETITIVE REPORT'!I25/X4</f>
        <v>7899.973467763332</v>
      </c>
      <c r="J25" s="23">
        <f>'WEEKLY COMPETITIVE REPORT'!J25</f>
        <v>647</v>
      </c>
      <c r="K25" s="23">
        <f>'WEEKLY COMPETITIVE REPORT'!K25</f>
        <v>1395</v>
      </c>
      <c r="L25" s="65">
        <f>'WEEKLY COMPETITIVE REPORT'!L25</f>
        <v>-51.41897565071369</v>
      </c>
      <c r="M25" s="15">
        <f t="shared" si="2"/>
        <v>548.2697191373232</v>
      </c>
      <c r="N25" s="38">
        <f>'WEEKLY COMPETITIVE REPORT'!N25</f>
        <v>7</v>
      </c>
      <c r="O25" s="15">
        <f>'WEEKLY COMPETITIVE REPORT'!O25/X4</f>
        <v>0</v>
      </c>
      <c r="P25" s="15">
        <f>'WEEKLY COMPETITIVE REPORT'!P25/X4</f>
        <v>0</v>
      </c>
      <c r="Q25" s="23">
        <f>'WEEKLY COMPETITIVE REPORT'!Q25</f>
        <v>0</v>
      </c>
      <c r="R25" s="23">
        <f>'WEEKLY COMPETITIVE REPORT'!R25</f>
        <v>0</v>
      </c>
      <c r="S25" s="65" t="e">
        <f>'WEEKLY COMPETITIVE REPORT'!S25</f>
        <v>#DIV/0!</v>
      </c>
      <c r="T25" s="15">
        <f>'WEEKLY COMPETITIVE REPORT'!T25/X4</f>
        <v>0</v>
      </c>
      <c r="U25" s="15">
        <f t="shared" si="3"/>
        <v>0</v>
      </c>
      <c r="V25" s="26">
        <f>'WEEKLY COMPETITIVE REPORT'!V25/X4</f>
        <v>122903.95330326346</v>
      </c>
      <c r="W25" s="23">
        <f>'WEEKLY COMPETITIVE REPORT'!W25</f>
        <v>0</v>
      </c>
      <c r="X25" s="57">
        <f>'WEEKLY COMPETITIVE REPORT'!X25</f>
        <v>20912</v>
      </c>
    </row>
    <row r="26" spans="1:24" ht="12.75" customHeight="1">
      <c r="A26" s="51">
        <v>13</v>
      </c>
      <c r="B26" s="4">
        <f>'WEEKLY COMPETITIVE REPORT'!B26</f>
        <v>10</v>
      </c>
      <c r="C26" s="4" t="str">
        <f>'WEEKLY COMPETITIVE REPORT'!C26</f>
        <v>VALKYRIE</v>
      </c>
      <c r="D26" s="4" t="str">
        <f>'WEEKLY COMPETITIVE REPORT'!D26</f>
        <v>FOX</v>
      </c>
      <c r="E26" s="4" t="str">
        <f>'WEEKLY COMPETITIVE REPORT'!E26</f>
        <v>CF</v>
      </c>
      <c r="F26" s="38">
        <f>'WEEKLY COMPETITIVE REPORT'!F26</f>
        <v>5</v>
      </c>
      <c r="G26" s="38">
        <f>'WEEKLY COMPETITIVE REPORT'!G26</f>
        <v>7</v>
      </c>
      <c r="H26" s="15">
        <f>'WEEKLY COMPETITIVE REPORT'!H26/X4</f>
        <v>3754.311488458477</v>
      </c>
      <c r="I26" s="15">
        <f>'WEEKLY COMPETITIVE REPORT'!I26/X4</f>
        <v>6309.365879543645</v>
      </c>
      <c r="J26" s="23">
        <f>'WEEKLY COMPETITIVE REPORT'!J26</f>
        <v>611</v>
      </c>
      <c r="K26" s="23">
        <f>'WEEKLY COMPETITIVE REPORT'!K26</f>
        <v>1011</v>
      </c>
      <c r="L26" s="65">
        <f>'WEEKLY COMPETITIVE REPORT'!L26</f>
        <v>-40.49621530698065</v>
      </c>
      <c r="M26" s="15">
        <f t="shared" si="2"/>
        <v>536.3302126369252</v>
      </c>
      <c r="N26" s="38">
        <f>'WEEKLY COMPETITIVE REPORT'!N26</f>
        <v>7</v>
      </c>
      <c r="O26" s="15">
        <f>'WEEKLY COMPETITIVE REPORT'!O26/X4</f>
        <v>0</v>
      </c>
      <c r="P26" s="15">
        <f>'WEEKLY COMPETITIVE REPORT'!P26/X4</f>
        <v>0</v>
      </c>
      <c r="Q26" s="23">
        <f>'WEEKLY COMPETITIVE REPORT'!Q26</f>
        <v>0</v>
      </c>
      <c r="R26" s="23">
        <f>'WEEKLY COMPETITIVE REPORT'!R26</f>
        <v>0</v>
      </c>
      <c r="S26" s="65" t="e">
        <f>'WEEKLY COMPETITIVE REPORT'!S26</f>
        <v>#DIV/0!</v>
      </c>
      <c r="T26" s="15">
        <f>'WEEKLY COMPETITIVE REPORT'!T26/X4</f>
        <v>0</v>
      </c>
      <c r="U26" s="15">
        <f t="shared" si="3"/>
        <v>0</v>
      </c>
      <c r="V26" s="26">
        <f>'WEEKLY COMPETITIVE REPORT'!V26/X4</f>
        <v>91082.51525603609</v>
      </c>
      <c r="W26" s="23">
        <f>'WEEKLY COMPETITIVE REPORT'!W26</f>
        <v>0</v>
      </c>
      <c r="X26" s="57">
        <f>'WEEKLY COMPETITIVE REPORT'!X26</f>
        <v>14797</v>
      </c>
    </row>
    <row r="27" spans="1:24" ht="12.75" customHeight="1">
      <c r="A27" s="51">
        <v>14</v>
      </c>
      <c r="B27" s="4">
        <f>'WEEKLY COMPETITIVE REPORT'!B27</f>
        <v>14</v>
      </c>
      <c r="C27" s="4" t="str">
        <f>'WEEKLY COMPETITIVE REPORT'!C27</f>
        <v>THE INTERNATIONAL</v>
      </c>
      <c r="D27" s="4" t="str">
        <f>'WEEKLY COMPETITIVE REPORT'!D27</f>
        <v>SONY</v>
      </c>
      <c r="E27" s="4" t="str">
        <f>'WEEKLY COMPETITIVE REPORT'!E27</f>
        <v>CF</v>
      </c>
      <c r="F27" s="38">
        <f>'WEEKLY COMPETITIVE REPORT'!F27</f>
        <v>4</v>
      </c>
      <c r="G27" s="38">
        <f>'WEEKLY COMPETITIVE REPORT'!G27</f>
        <v>5</v>
      </c>
      <c r="H27" s="15">
        <f>'WEEKLY COMPETITIVE REPORT'!H27/X4</f>
        <v>3609.7107986203237</v>
      </c>
      <c r="I27" s="15">
        <f>'WEEKLY COMPETITIVE REPORT'!I27/X17</f>
        <v>0.26598066729030245</v>
      </c>
      <c r="J27" s="23">
        <f>'WEEKLY COMPETITIVE REPORT'!J27</f>
        <v>597</v>
      </c>
      <c r="K27" s="23">
        <f>'WEEKLY COMPETITIVE REPORT'!K27</f>
        <v>557</v>
      </c>
      <c r="L27" s="65">
        <f>'WEEKLY COMPETITIVE REPORT'!L27</f>
        <v>6.3305978898007</v>
      </c>
      <c r="M27" s="15">
        <f t="shared" si="2"/>
        <v>721.9421597240647</v>
      </c>
      <c r="N27" s="38">
        <f>'WEEKLY COMPETITIVE REPORT'!N27</f>
        <v>5</v>
      </c>
      <c r="O27" s="15">
        <f>'WEEKLY COMPETITIVE REPORT'!O27/X4</f>
        <v>0</v>
      </c>
      <c r="P27" s="15">
        <f>'WEEKLY COMPETITIVE REPORT'!P27/X17</f>
        <v>0</v>
      </c>
      <c r="Q27" s="23">
        <f>'WEEKLY COMPETITIVE REPORT'!Q27</f>
        <v>0</v>
      </c>
      <c r="R27" s="23">
        <f>'WEEKLY COMPETITIVE REPORT'!R27</f>
        <v>0</v>
      </c>
      <c r="S27" s="65" t="e">
        <f>'WEEKLY COMPETITIVE REPORT'!S27</f>
        <v>#DIV/0!</v>
      </c>
      <c r="T27" s="15">
        <f>'WEEKLY COMPETITIVE REPORT'!T27/X17</f>
        <v>0</v>
      </c>
      <c r="U27" s="15">
        <f t="shared" si="3"/>
        <v>0</v>
      </c>
      <c r="V27" s="26">
        <f>'WEEKLY COMPETITIVE REPORT'!V27/X4</f>
        <v>37399.840806579996</v>
      </c>
      <c r="W27" s="23">
        <f>'WEEKLY COMPETITIVE REPORT'!W27</f>
        <v>0</v>
      </c>
      <c r="X27" s="57">
        <f>'WEEKLY COMPETITIVE REPORT'!X27</f>
        <v>6360</v>
      </c>
    </row>
    <row r="28" spans="1:24" ht="12.75">
      <c r="A28" s="51">
        <v>15</v>
      </c>
      <c r="B28" s="4">
        <f>'WEEKLY COMPETITIVE REPORT'!B28</f>
        <v>13</v>
      </c>
      <c r="C28" s="4" t="str">
        <f>'WEEKLY COMPETITIVE REPORT'!C28</f>
        <v>THE CURIOUS CASE OF BENJAMIN BUTTON</v>
      </c>
      <c r="D28" s="4" t="str">
        <f>'WEEKLY COMPETITIVE REPORT'!D28</f>
        <v>WB</v>
      </c>
      <c r="E28" s="4" t="str">
        <f>'WEEKLY COMPETITIVE REPORT'!E28</f>
        <v>Blitz</v>
      </c>
      <c r="F28" s="38">
        <f>'WEEKLY COMPETITIVE REPORT'!F28</f>
        <v>6</v>
      </c>
      <c r="G28" s="38">
        <f>'WEEKLY COMPETITIVE REPORT'!G28</f>
        <v>9</v>
      </c>
      <c r="H28" s="15">
        <f>'WEEKLY COMPETITIVE REPORT'!H28/X4</f>
        <v>2813.7436985937916</v>
      </c>
      <c r="I28" s="15">
        <f>'WEEKLY COMPETITIVE REPORT'!I28/X17</f>
        <v>0.28510549838894084</v>
      </c>
      <c r="J28" s="23">
        <f>'WEEKLY COMPETITIVE REPORT'!J28</f>
        <v>471</v>
      </c>
      <c r="K28" s="23">
        <f>'WEEKLY COMPETITIVE REPORT'!K28</f>
        <v>582</v>
      </c>
      <c r="L28" s="65">
        <f>'WEEKLY COMPETITIVE REPORT'!L28</f>
        <v>-22.675902296755382</v>
      </c>
      <c r="M28" s="15">
        <f t="shared" si="2"/>
        <v>312.6381887326435</v>
      </c>
      <c r="N28" s="38">
        <f>'WEEKLY COMPETITIVE REPORT'!N28</f>
        <v>9</v>
      </c>
      <c r="O28" s="15">
        <f>'WEEKLY COMPETITIVE REPORT'!O28/X4</f>
        <v>0</v>
      </c>
      <c r="P28" s="15">
        <f>'WEEKLY COMPETITIVE REPORT'!P28/X17</f>
        <v>0</v>
      </c>
      <c r="Q28" s="23">
        <f>'WEEKLY COMPETITIVE REPORT'!Q28</f>
        <v>0</v>
      </c>
      <c r="R28" s="23">
        <f>'WEEKLY COMPETITIVE REPORT'!R28</f>
        <v>0</v>
      </c>
      <c r="S28" s="65" t="e">
        <f>'WEEKLY COMPETITIVE REPORT'!S28</f>
        <v>#DIV/0!</v>
      </c>
      <c r="T28" s="15">
        <f>'WEEKLY COMPETITIVE REPORT'!T28/X17</f>
        <v>0</v>
      </c>
      <c r="U28" s="15">
        <f t="shared" si="3"/>
        <v>0</v>
      </c>
      <c r="V28" s="26">
        <f>'WEEKLY COMPETITIVE REPORT'!V28/X4</f>
        <v>126873.1759087291</v>
      </c>
      <c r="W28" s="23">
        <f>'WEEKLY COMPETITIVE REPORT'!W28</f>
        <v>0</v>
      </c>
      <c r="X28" s="57">
        <f>'WEEKLY COMPETITIVE REPORT'!X28</f>
        <v>21431</v>
      </c>
    </row>
    <row r="29" spans="1:24" ht="12.75">
      <c r="A29" s="51">
        <v>16</v>
      </c>
      <c r="B29" s="4">
        <f>'WEEKLY COMPETITIVE REPORT'!B29</f>
        <v>11</v>
      </c>
      <c r="C29" s="4" t="str">
        <f>'WEEKLY COMPETITIVE REPORT'!C29</f>
        <v>TRANSPORTER 3</v>
      </c>
      <c r="D29" s="4" t="str">
        <f>'WEEKLY COMPETITIVE REPORT'!D29</f>
        <v>INDEP</v>
      </c>
      <c r="E29" s="4" t="str">
        <f>'WEEKLY COMPETITIVE REPORT'!E29</f>
        <v>CF</v>
      </c>
      <c r="F29" s="38">
        <f>'WEEKLY COMPETITIVE REPORT'!F29</f>
        <v>3</v>
      </c>
      <c r="G29" s="38">
        <f>'WEEKLY COMPETITIVE REPORT'!G29</f>
        <v>3</v>
      </c>
      <c r="H29" s="15">
        <f>'WEEKLY COMPETITIVE REPORT'!H29/X4</f>
        <v>2756.6993897585567</v>
      </c>
      <c r="I29" s="15">
        <f>'WEEKLY COMPETITIVE REPORT'!I29/X17</f>
        <v>0.3585905830994699</v>
      </c>
      <c r="J29" s="23">
        <f>'WEEKLY COMPETITIVE REPORT'!J29</f>
        <v>448</v>
      </c>
      <c r="K29" s="23">
        <f>'WEEKLY COMPETITIVE REPORT'!K29</f>
        <v>724</v>
      </c>
      <c r="L29" s="65">
        <f>'WEEKLY COMPETITIVE REPORT'!L29</f>
        <v>-39.768115942028984</v>
      </c>
      <c r="M29" s="15">
        <f t="shared" si="2"/>
        <v>918.8997965861855</v>
      </c>
      <c r="N29" s="38">
        <f>'WEEKLY COMPETITIVE REPORT'!N29</f>
        <v>3</v>
      </c>
      <c r="O29" s="15">
        <f>'WEEKLY COMPETITIVE REPORT'!O29/X4</f>
        <v>0</v>
      </c>
      <c r="P29" s="15">
        <f>'WEEKLY COMPETITIVE REPORT'!P29/X17</f>
        <v>0</v>
      </c>
      <c r="Q29" s="23">
        <f>'WEEKLY COMPETITIVE REPORT'!Q29</f>
        <v>0</v>
      </c>
      <c r="R29" s="23">
        <f>'WEEKLY COMPETITIVE REPORT'!R29</f>
        <v>0</v>
      </c>
      <c r="S29" s="65" t="e">
        <f>'WEEKLY COMPETITIVE REPORT'!S29</f>
        <v>#DIV/0!</v>
      </c>
      <c r="T29" s="15">
        <f>'WEEKLY COMPETITIVE REPORT'!T29/X4</f>
        <v>0</v>
      </c>
      <c r="U29" s="15">
        <f t="shared" si="3"/>
        <v>0</v>
      </c>
      <c r="V29" s="26">
        <f>'WEEKLY COMPETITIVE REPORT'!V29/X4</f>
        <v>20111.435394003714</v>
      </c>
      <c r="W29" s="23">
        <f>'WEEKLY COMPETITIVE REPORT'!W29</f>
        <v>0</v>
      </c>
      <c r="X29" s="57">
        <f>'WEEKLY COMPETITIVE REPORT'!X29</f>
        <v>3358</v>
      </c>
    </row>
    <row r="30" spans="1:24" ht="12.75">
      <c r="A30" s="52">
        <v>17</v>
      </c>
      <c r="B30" s="4" t="str">
        <f>'WEEKLY COMPETITIVE REPORT'!B30</f>
        <v>New</v>
      </c>
      <c r="C30" s="4" t="str">
        <f>'WEEKLY COMPETITIVE REPORT'!C30</f>
        <v>SNIJEG</v>
      </c>
      <c r="D30" s="4" t="str">
        <f>'WEEKLY COMPETITIVE REPORT'!D30</f>
        <v>INDEP</v>
      </c>
      <c r="E30" s="4" t="str">
        <f>'WEEKLY COMPETITIVE REPORT'!E30</f>
        <v>CF</v>
      </c>
      <c r="F30" s="38">
        <f>'WEEKLY COMPETITIVE REPORT'!F30</f>
        <v>1</v>
      </c>
      <c r="G30" s="38">
        <f>'WEEKLY COMPETITIVE REPORT'!G30</f>
        <v>1</v>
      </c>
      <c r="H30" s="15">
        <f>'WEEKLY COMPETITIVE REPORT'!H30/X4</f>
        <v>1097.1079862032368</v>
      </c>
      <c r="I30" s="15">
        <f>'WEEKLY COMPETITIVE REPORT'!I30/X17</f>
        <v>0</v>
      </c>
      <c r="J30" s="23">
        <f>'WEEKLY COMPETITIVE REPORT'!J30</f>
        <v>169</v>
      </c>
      <c r="K30" s="23">
        <f>'WEEKLY COMPETITIVE REPORT'!K30</f>
        <v>0</v>
      </c>
      <c r="L30" s="65">
        <f>'WEEKLY COMPETITIVE REPORT'!L30</f>
        <v>0</v>
      </c>
      <c r="M30" s="15">
        <f t="shared" si="2"/>
        <v>1097.1079862032368</v>
      </c>
      <c r="N30" s="38">
        <f>'WEEKLY COMPETITIVE REPORT'!N30</f>
        <v>1</v>
      </c>
      <c r="O30" s="15">
        <f>'WEEKLY COMPETITIVE REPORT'!O30/X4</f>
        <v>0</v>
      </c>
      <c r="P30" s="15">
        <f>'WEEKLY COMPETITIVE REPORT'!P30/X17</f>
        <v>0</v>
      </c>
      <c r="Q30" s="23">
        <f>'WEEKLY COMPETITIVE REPORT'!Q30</f>
        <v>0</v>
      </c>
      <c r="R30" s="23">
        <f>'WEEKLY COMPETITIVE REPORT'!R30</f>
        <v>0</v>
      </c>
      <c r="S30" s="65">
        <f>'WEEKLY COMPETITIVE REPORT'!S30</f>
        <v>0</v>
      </c>
      <c r="T30" s="15">
        <f>'WEEKLY COMPETITIVE REPORT'!T30/X4</f>
        <v>0</v>
      </c>
      <c r="U30" s="15">
        <f t="shared" si="3"/>
        <v>0</v>
      </c>
      <c r="V30" s="26">
        <f>'WEEKLY COMPETITIVE REPORT'!V30/X4</f>
        <v>1266.9143008755639</v>
      </c>
      <c r="W30" s="23">
        <f>'WEEKLY COMPETITIVE REPORT'!W30</f>
        <v>0</v>
      </c>
      <c r="X30" s="57">
        <f>'WEEKLY COMPETITIVE REPORT'!X30</f>
        <v>196</v>
      </c>
    </row>
    <row r="31" spans="1:24" ht="12.75">
      <c r="A31" s="51">
        <v>18</v>
      </c>
      <c r="B31" s="4">
        <f>'WEEKLY COMPETITIVE REPORT'!B31</f>
        <v>16</v>
      </c>
      <c r="C31" s="4" t="str">
        <f>'WEEKLY COMPETITIVE REPORT'!C31</f>
        <v>HAPPY-GO-LUCKY</v>
      </c>
      <c r="D31" s="4" t="str">
        <f>'WEEKLY COMPETITIVE REPORT'!D31</f>
        <v>INDEP</v>
      </c>
      <c r="E31" s="4" t="str">
        <f>'WEEKLY COMPETITIVE REPORT'!E31</f>
        <v>Blitz</v>
      </c>
      <c r="F31" s="38">
        <f>'WEEKLY COMPETITIVE REPORT'!F31</f>
        <v>5</v>
      </c>
      <c r="G31" s="38">
        <f>'WEEKLY COMPETITIVE REPORT'!G31</f>
        <v>1</v>
      </c>
      <c r="H31" s="15">
        <f>'WEEKLY COMPETITIVE REPORT'!H31/X4</f>
        <v>141.94746617139825</v>
      </c>
      <c r="I31" s="15">
        <f>'WEEKLY COMPETITIVE REPORT'!I31/X17</f>
        <v>0.12275231264941275</v>
      </c>
      <c r="J31" s="23">
        <f>'WEEKLY COMPETITIVE REPORT'!J31</f>
        <v>30</v>
      </c>
      <c r="K31" s="23">
        <f>'WEEKLY COMPETITIVE REPORT'!K31</f>
        <v>250</v>
      </c>
      <c r="L31" s="65">
        <f>'WEEKLY COMPETITIVE REPORT'!L31</f>
        <v>-90.93988145639288</v>
      </c>
      <c r="M31" s="15">
        <f t="shared" si="2"/>
        <v>141.94746617139825</v>
      </c>
      <c r="N31" s="38">
        <f>'WEEKLY COMPETITIVE REPORT'!N31</f>
        <v>1</v>
      </c>
      <c r="O31" s="15">
        <f>'WEEKLY COMPETITIVE REPORT'!O31/X4</f>
        <v>0</v>
      </c>
      <c r="P31" s="15">
        <f>'WEEKLY COMPETITIVE REPORT'!P31/X17</f>
        <v>0</v>
      </c>
      <c r="Q31" s="23">
        <f>'WEEKLY COMPETITIVE REPORT'!Q31</f>
        <v>0</v>
      </c>
      <c r="R31" s="23">
        <f>'WEEKLY COMPETITIVE REPORT'!R31</f>
        <v>0</v>
      </c>
      <c r="S31" s="65" t="e">
        <f>'WEEKLY COMPETITIVE REPORT'!S31</f>
        <v>#DIV/0!</v>
      </c>
      <c r="T31" s="15">
        <f>'WEEKLY COMPETITIVE REPORT'!T31/X4</f>
        <v>0</v>
      </c>
      <c r="U31" s="15">
        <f t="shared" si="3"/>
        <v>0</v>
      </c>
      <c r="V31" s="26">
        <f>'WEEKLY COMPETITIVE REPORT'!V31/X4</f>
        <v>13841.867869461395</v>
      </c>
      <c r="W31" s="23">
        <f>'WEEKLY COMPETITIVE REPORT'!W31</f>
        <v>0</v>
      </c>
      <c r="X31" s="57">
        <f>'WEEKLY COMPETITIVE REPORT'!X31</f>
        <v>2296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38">
        <f>'WEEKLY COMPETITIVE REPORT'!F32</f>
        <v>0</v>
      </c>
      <c r="G32" s="38">
        <f>'WEEKLY COMPETITIVE REPORT'!G32</f>
        <v>0</v>
      </c>
      <c r="H32" s="15">
        <f>'WEEKLY COMPETITIVE REPORT'!H32/X4</f>
        <v>0</v>
      </c>
      <c r="I32" s="15">
        <f>'WEEKLY COMPETITIVE REPORT'!I32/X17</f>
        <v>0</v>
      </c>
      <c r="J32" s="23">
        <f>'WEEKLY COMPETITIVE REPORT'!J32</f>
        <v>0</v>
      </c>
      <c r="K32" s="23">
        <f>'WEEKLY COMPETITIVE REPORT'!K32</f>
        <v>0</v>
      </c>
      <c r="L32" s="65">
        <f>'WEEKLY COMPETITIVE REPORT'!L32</f>
        <v>0</v>
      </c>
      <c r="M32" s="15" t="e">
        <f t="shared" si="2"/>
        <v>#DIV/0!</v>
      </c>
      <c r="N32" s="38">
        <f>'WEEKLY COMPETITIVE REPORT'!N32</f>
        <v>0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>
        <f>'WEEKLY COMPETITIVE REPORT'!S32</f>
        <v>0</v>
      </c>
      <c r="T32" s="15">
        <f>'WEEKLY COMPETITIVE REPORT'!T32/X4</f>
        <v>0</v>
      </c>
      <c r="U32" s="15" t="e">
        <f t="shared" si="3"/>
        <v>#DIV/0!</v>
      </c>
      <c r="V32" s="26">
        <f>'WEEKLY COMPETITIVE REPORT'!V32/X4</f>
        <v>0</v>
      </c>
      <c r="W32" s="23">
        <f>'WEEKLY COMPETITIVE REPORT'!W32</f>
        <v>0</v>
      </c>
      <c r="X32" s="57">
        <f>'WEEKLY COMPETITIVE REPORT'!X32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2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3"/>
        <v>#DIV/0!</v>
      </c>
      <c r="V33" s="26">
        <f>'WEEKLY COMPETITIVE REPORT'!V33/X4</f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107</v>
      </c>
      <c r="H34" s="33">
        <f>SUM(H14:H33)</f>
        <v>198914.83152029716</v>
      </c>
      <c r="I34" s="32">
        <f>SUM(I14:I33)</f>
        <v>171112.73314543185</v>
      </c>
      <c r="J34" s="32">
        <f>SUM(J14:J33)</f>
        <v>32554</v>
      </c>
      <c r="K34" s="32">
        <f>SUM(K14:K33)</f>
        <v>30243</v>
      </c>
      <c r="L34" s="65">
        <f>'WEEKLY COMPETITIVE REPORT'!L34</f>
        <v>5.009489526504154</v>
      </c>
      <c r="M34" s="33">
        <f>H34/G34</f>
        <v>1859.017117012123</v>
      </c>
      <c r="N34" s="41">
        <f>'WEEKLY COMPETITIVE REPORT'!N34</f>
        <v>107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1405039.7983550013</v>
      </c>
      <c r="W34" s="32">
        <f>SUM(W14:W33)</f>
        <v>0</v>
      </c>
      <c r="X34" s="36">
        <f>SUM(X14:X33)</f>
        <v>240262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Film New Europe1</cp:lastModifiedBy>
  <cp:lastPrinted>2009-03-30T12:53:32Z</cp:lastPrinted>
  <dcterms:created xsi:type="dcterms:W3CDTF">1998-07-08T11:15:35Z</dcterms:created>
  <dcterms:modified xsi:type="dcterms:W3CDTF">2009-03-30T16:11:36Z</dcterms:modified>
  <cp:category/>
  <cp:version/>
  <cp:contentType/>
  <cp:contentStatus/>
</cp:coreProperties>
</file>