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9420" windowWidth="25500" windowHeight="4840" tabRatio="601" activeTab="0"/>
  </bookViews>
  <sheets>
    <sheet name="Sausio 17 - 23 d.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<sst xmlns="http://schemas.openxmlformats.org/spreadsheetml/2006/main" count="82" uniqueCount="70">
  <si>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>Paskutinės dienos Marse
(The Last Days On Mars)</t>
  </si>
  <si>
    <t>Aš Frankenšteinas
(I Frankenstein)</t>
  </si>
  <si>
    <t>ACME Film</t>
  </si>
  <si>
    <t>Gravitacija
(Gravity)</t>
  </si>
  <si>
    <t>ACME Film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</si>
  <si>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</si>
  <si>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</si>
  <si>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</si>
  <si>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</si>
  <si>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</si>
  <si>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</si>
  <si>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Didis grožis
(La Grande belezza / The Great Beauty)</t>
  </si>
  <si>
    <t>Prior Entertainment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</si>
  <si>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</si>
  <si>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</si>
  <si>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</si>
  <si>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</si>
  <si>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</si>
  <si>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</si>
  <si>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</si>
  <si>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</si>
  <si>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</si>
  <si>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Garsų pasaulio įrašai</t>
  </si>
  <si>
    <t>-</t>
  </si>
  <si>
    <t>ACME Film</t>
  </si>
  <si>
    <t>Meilė Niujorke 3: žmonos atostogose
(Liubov v bolshom gorodie 3)</t>
  </si>
  <si>
    <t>ACME Film</t>
  </si>
  <si>
    <t>Išankstiniai seansai</t>
  </si>
  <si>
    <t>Bado žaidynės. Ugnies medžioklė
(The Hunger Games: Catching Fire)</t>
  </si>
  <si>
    <t>Prior Entertainment</t>
  </si>
  <si>
    <t>Sausio 17 - 23 d. Lietuvos kino teatruose rodytų filmų top-30</t>
  </si>
  <si>
    <t>Sausio
 10 - 16 d. 
pajamos
(Lt)</t>
  </si>
  <si>
    <t>Sausio
 17 - 23 d. 
pajamos
(Lt)</t>
  </si>
  <si>
    <t>Sausio
 17 - 23 d. 
žiūrovų
sk.</t>
  </si>
  <si>
    <t>Sausio
 17 - 23 d. 
pajamos
(Eur)</t>
  </si>
  <si>
    <t>IS</t>
  </si>
  <si>
    <t>Ogis ir tarakonai
(Oggy and the Cockroaches)</t>
  </si>
  <si>
    <t>Draugų draugai
(Druzya druzey)</t>
  </si>
  <si>
    <t>Top Film</t>
  </si>
  <si>
    <t>Kaip pavogti žmoną
(How to Steal a Wife)</t>
  </si>
  <si>
    <t>Pasivaikščiojimas su dinozaurais
(Walking with Dinosaurs)</t>
  </si>
  <si>
    <t>ACME Film /
Warner Bros.</t>
  </si>
  <si>
    <t>IS</t>
  </si>
  <si>
    <t>N</t>
  </si>
  <si>
    <t>Hobitas: Smogo dykynė
(Hobbit: The Desolation of Smaug)</t>
  </si>
  <si>
    <t>Kalakutai: atgal į ateitį
(Free Birds)</t>
  </si>
  <si>
    <t>Aš tuoj grįšiu
(On My Way / Elle S’En Va)</t>
  </si>
  <si>
    <t>A-One Films</t>
  </si>
  <si>
    <t>47 roninai
(47 Ronin)</t>
  </si>
  <si>
    <t>Forum Cinemas /
Universal</t>
  </si>
  <si>
    <t>Ledo šalis
(Frozen)</t>
  </si>
  <si>
    <t>Forum Cinemas /
WDSMPI</t>
  </si>
  <si>
    <t xml:space="preserve">Volterio Mičio slaptas gyvenimas
(Secret Life of Walter Mitty) </t>
  </si>
  <si>
    <t>ACME Film</t>
  </si>
  <si>
    <t>ACME Film /
Sony</t>
  </si>
  <si>
    <t>Amerikietiška afera
(American Hustle)</t>
  </si>
  <si>
    <t>Eglutės 3
(Елки 3 / Yolki 3)</t>
  </si>
  <si>
    <t>Theatrical Film Distribution /
20th Century Fox</t>
  </si>
  <si>
    <t>Theatrical Film Distribution /
20th Century Fox</t>
  </si>
  <si>
    <t>Kino kultas</t>
  </si>
  <si>
    <t>Redirected / Už Lietuvą!
(Redirected)</t>
  </si>
  <si>
    <t>N</t>
  </si>
  <si>
    <t>Jauna ir graži
(Young &amp; Beautiful)</t>
  </si>
  <si>
    <t>Incognito Films</t>
  </si>
  <si>
    <t>Didžioji kova
(Grudge Match)</t>
  </si>
  <si>
    <t>Dvi motinos
(Two Mothers)</t>
  </si>
  <si>
    <t>ACME Film</t>
  </si>
  <si>
    <t>Ekskursantė
(The Excursionist)</t>
  </si>
  <si>
    <t>Cinemark</t>
  </si>
  <si>
    <t>Prieš vidurnaktį
(Before Midnight)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</si>
</sst>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0.00"/>
    <numFmt numFmtId="212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1.17-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Druzja%20druzej_Litva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-ONE%20films%2001.20%20-%2001.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JaunaIrGrazi.ataskaita14.01.20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usio 17 - 19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Pasaka"/>
      <sheetName val="Marijampolė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28125" style="3" bestFit="1" customWidth="1"/>
    <col min="4" max="4" width="11.00390625" style="3" customWidth="1"/>
    <col min="5" max="5" width="11.7109375" style="3" customWidth="1"/>
    <col min="6" max="6" width="11.8515625" style="3" customWidth="1"/>
    <col min="7" max="7" width="10.8515625" style="3" customWidth="1"/>
    <col min="8" max="8" width="11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30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18</v>
      </c>
      <c r="D3" s="41" t="s">
        <v>32</v>
      </c>
      <c r="E3" s="41" t="s">
        <v>34</v>
      </c>
      <c r="F3" s="41" t="s">
        <v>31</v>
      </c>
      <c r="G3" s="41" t="s">
        <v>19</v>
      </c>
      <c r="H3" s="41" t="s">
        <v>33</v>
      </c>
      <c r="I3" s="41" t="s">
        <v>14</v>
      </c>
      <c r="J3" s="41" t="s">
        <v>10</v>
      </c>
      <c r="K3" s="41" t="s">
        <v>15</v>
      </c>
      <c r="L3" s="41" t="s">
        <v>20</v>
      </c>
      <c r="M3" s="41" t="s">
        <v>5</v>
      </c>
      <c r="N3" s="41" t="s">
        <v>6</v>
      </c>
      <c r="O3" s="41" t="s">
        <v>17</v>
      </c>
      <c r="P3" s="41" t="s">
        <v>7</v>
      </c>
      <c r="Q3" s="42" t="s">
        <v>13</v>
      </c>
    </row>
    <row r="4" spans="1:18" ht="25.5" customHeight="1">
      <c r="A4" s="43">
        <v>1</v>
      </c>
      <c r="B4" s="49">
        <v>1</v>
      </c>
      <c r="C4" s="4" t="s">
        <v>60</v>
      </c>
      <c r="D4" s="32">
        <v>1117738.7999999998</v>
      </c>
      <c r="E4" s="52">
        <f aca="true" t="shared" si="0" ref="E4:E11">D4/3.452</f>
        <v>323794.5538818076</v>
      </c>
      <c r="F4" s="59">
        <v>1547533.3</v>
      </c>
      <c r="G4" s="17">
        <f>(D4-F4)/F4</f>
        <v>-0.2777287571130135</v>
      </c>
      <c r="H4" s="32">
        <v>78649</v>
      </c>
      <c r="I4" s="31">
        <v>580</v>
      </c>
      <c r="J4" s="29">
        <f>H4/I4</f>
        <v>135.60172413793103</v>
      </c>
      <c r="K4" s="31">
        <v>13</v>
      </c>
      <c r="L4" s="52">
        <v>2</v>
      </c>
      <c r="M4" s="32">
        <v>2817142.4</v>
      </c>
      <c r="N4" s="32">
        <v>174661</v>
      </c>
      <c r="O4" s="52">
        <f aca="true" t="shared" si="1" ref="O4:O11">M4/3.452</f>
        <v>816089.9188876014</v>
      </c>
      <c r="P4" s="60">
        <v>41649</v>
      </c>
      <c r="Q4" s="38" t="s">
        <v>59</v>
      </c>
      <c r="R4" s="15"/>
    </row>
    <row r="5" spans="1:18" ht="25.5" customHeight="1">
      <c r="A5" s="43">
        <f>A4+1</f>
        <v>2</v>
      </c>
      <c r="B5" s="49">
        <v>2</v>
      </c>
      <c r="C5" s="4" t="s">
        <v>50</v>
      </c>
      <c r="D5" s="32">
        <v>156311.71</v>
      </c>
      <c r="E5" s="52">
        <f t="shared" si="0"/>
        <v>45281.49188876014</v>
      </c>
      <c r="F5" s="59">
        <v>268253.95</v>
      </c>
      <c r="G5" s="17">
        <f>(D5-F5)/F5</f>
        <v>-0.4172995029523331</v>
      </c>
      <c r="H5" s="32">
        <v>11378</v>
      </c>
      <c r="I5" s="31">
        <v>387</v>
      </c>
      <c r="J5" s="29">
        <f>H5/I5</f>
        <v>29.400516795865634</v>
      </c>
      <c r="K5" s="31">
        <v>22</v>
      </c>
      <c r="L5" s="52">
        <v>3</v>
      </c>
      <c r="M5" s="32">
        <v>1494060.92</v>
      </c>
      <c r="N5" s="32">
        <v>101175</v>
      </c>
      <c r="O5" s="52">
        <f t="shared" si="1"/>
        <v>432810.2317497103</v>
      </c>
      <c r="P5" s="57">
        <v>41642</v>
      </c>
      <c r="Q5" s="38" t="s">
        <v>51</v>
      </c>
      <c r="R5" s="15"/>
    </row>
    <row r="6" spans="1:18" ht="25.5" customHeight="1">
      <c r="A6" s="43">
        <f aca="true" t="shared" si="2" ref="A6:A13">A5+1</f>
        <v>3</v>
      </c>
      <c r="B6" s="49">
        <v>3</v>
      </c>
      <c r="C6" s="4" t="s">
        <v>39</v>
      </c>
      <c r="D6" s="32">
        <v>126153</v>
      </c>
      <c r="E6" s="52">
        <f t="shared" si="0"/>
        <v>36544.90150637312</v>
      </c>
      <c r="F6" s="52">
        <v>171168.3</v>
      </c>
      <c r="G6" s="17">
        <f>(D6-F6)/F6</f>
        <v>-0.262988532339224</v>
      </c>
      <c r="H6" s="32">
        <v>9020</v>
      </c>
      <c r="I6" s="31">
        <v>196</v>
      </c>
      <c r="J6" s="29">
        <f>H6/I6</f>
        <v>46.02040816326531</v>
      </c>
      <c r="K6" s="31">
        <v>13</v>
      </c>
      <c r="L6" s="52">
        <v>5</v>
      </c>
      <c r="M6" s="32">
        <v>1652002.5</v>
      </c>
      <c r="N6" s="32">
        <v>109459</v>
      </c>
      <c r="O6" s="52">
        <f t="shared" si="1"/>
        <v>478563.876013905</v>
      </c>
      <c r="P6" s="57">
        <v>41628</v>
      </c>
      <c r="Q6" s="38" t="s">
        <v>24</v>
      </c>
      <c r="R6" s="15"/>
    </row>
    <row r="7" spans="1:18" ht="25.5" customHeight="1">
      <c r="A7" s="43">
        <f t="shared" si="2"/>
        <v>4</v>
      </c>
      <c r="B7" s="49" t="s">
        <v>43</v>
      </c>
      <c r="C7" s="4" t="s">
        <v>55</v>
      </c>
      <c r="D7" s="32">
        <v>120314.8</v>
      </c>
      <c r="E7" s="52">
        <f>D7/3.452</f>
        <v>34853.650057937426</v>
      </c>
      <c r="F7" s="59">
        <v>4422</v>
      </c>
      <c r="G7" s="17">
        <f>(D7-F7)/F7</f>
        <v>26.2082315694256</v>
      </c>
      <c r="H7" s="32">
        <v>8762</v>
      </c>
      <c r="I7" s="31">
        <v>189</v>
      </c>
      <c r="J7" s="29">
        <f>H7/I7</f>
        <v>46.35978835978836</v>
      </c>
      <c r="K7" s="31">
        <v>11</v>
      </c>
      <c r="L7" s="52">
        <v>1</v>
      </c>
      <c r="M7" s="32">
        <v>124736.8</v>
      </c>
      <c r="N7" s="32">
        <v>9049</v>
      </c>
      <c r="O7" s="52">
        <f>M7/3.452</f>
        <v>36134.64658169178</v>
      </c>
      <c r="P7" s="60">
        <v>41656</v>
      </c>
      <c r="Q7" s="38" t="s">
        <v>54</v>
      </c>
      <c r="R7" s="15"/>
    </row>
    <row r="8" spans="1:18" ht="25.5" customHeight="1">
      <c r="A8" s="43">
        <f t="shared" si="2"/>
        <v>5</v>
      </c>
      <c r="B8" s="49">
        <v>4</v>
      </c>
      <c r="C8" s="4" t="s">
        <v>25</v>
      </c>
      <c r="D8" s="32">
        <v>58004.5</v>
      </c>
      <c r="E8" s="52">
        <f t="shared" si="0"/>
        <v>16803.157589803013</v>
      </c>
      <c r="F8" s="59">
        <v>84223.4</v>
      </c>
      <c r="G8" s="17">
        <f>(D8-F8)/F8</f>
        <v>-0.3113018472301046</v>
      </c>
      <c r="H8" s="32">
        <v>4224</v>
      </c>
      <c r="I8" s="31">
        <v>116</v>
      </c>
      <c r="J8" s="29">
        <f>H8/I8</f>
        <v>36.41379310344828</v>
      </c>
      <c r="K8" s="31">
        <v>5</v>
      </c>
      <c r="L8" s="52">
        <v>2</v>
      </c>
      <c r="M8" s="32">
        <v>142227.9</v>
      </c>
      <c r="N8" s="32">
        <v>9117</v>
      </c>
      <c r="O8" s="52">
        <f t="shared" si="1"/>
        <v>41201.5932792584</v>
      </c>
      <c r="P8" s="60">
        <v>41649</v>
      </c>
      <c r="Q8" s="38" t="s">
        <v>26</v>
      </c>
      <c r="R8" s="15"/>
    </row>
    <row r="9" spans="1:18" ht="25.5" customHeight="1">
      <c r="A9" s="43">
        <f t="shared" si="2"/>
        <v>6</v>
      </c>
      <c r="B9" s="49" t="s">
        <v>61</v>
      </c>
      <c r="C9" s="4" t="s">
        <v>37</v>
      </c>
      <c r="D9" s="32">
        <v>36550</v>
      </c>
      <c r="E9" s="59">
        <f>D9/3.452</f>
        <v>10588.064889918887</v>
      </c>
      <c r="F9" s="59" t="s">
        <v>23</v>
      </c>
      <c r="G9" s="17" t="s">
        <v>23</v>
      </c>
      <c r="H9" s="32">
        <v>2876</v>
      </c>
      <c r="I9" s="31">
        <v>140</v>
      </c>
      <c r="J9" s="29">
        <f>H9/I9</f>
        <v>20.542857142857144</v>
      </c>
      <c r="K9" s="31">
        <v>6</v>
      </c>
      <c r="L9" s="59">
        <v>1</v>
      </c>
      <c r="M9" s="32">
        <v>36550</v>
      </c>
      <c r="N9" s="32">
        <v>2876</v>
      </c>
      <c r="O9" s="59">
        <f t="shared" si="1"/>
        <v>10588.064889918887</v>
      </c>
      <c r="P9" s="60">
        <v>41656</v>
      </c>
      <c r="Q9" s="38" t="s">
        <v>38</v>
      </c>
      <c r="R9" s="15"/>
    </row>
    <row r="10" spans="1:18" ht="25.5" customHeight="1">
      <c r="A10" s="43">
        <f t="shared" si="2"/>
        <v>7</v>
      </c>
      <c r="B10" s="49">
        <v>9</v>
      </c>
      <c r="C10" s="4" t="s">
        <v>40</v>
      </c>
      <c r="D10" s="32">
        <v>28904.1</v>
      </c>
      <c r="E10" s="52">
        <f>D10/3.452</f>
        <v>8373.146002317497</v>
      </c>
      <c r="F10" s="52">
        <v>26346.78</v>
      </c>
      <c r="G10" s="17">
        <f>(D10-F10)/F10</f>
        <v>0.09706385372330129</v>
      </c>
      <c r="H10" s="32">
        <v>1996</v>
      </c>
      <c r="I10" s="31">
        <v>111</v>
      </c>
      <c r="J10" s="29">
        <f>H10/I10</f>
        <v>17.98198198198198</v>
      </c>
      <c r="K10" s="31">
        <v>11</v>
      </c>
      <c r="L10" s="52">
        <v>5</v>
      </c>
      <c r="M10" s="32">
        <v>459033.86</v>
      </c>
      <c r="N10" s="32">
        <v>30775</v>
      </c>
      <c r="O10" s="52">
        <f>M10/3.452</f>
        <v>132976.20509849364</v>
      </c>
      <c r="P10" s="57">
        <v>41628</v>
      </c>
      <c r="Q10" s="38" t="s">
        <v>57</v>
      </c>
      <c r="R10" s="15"/>
    </row>
    <row r="11" spans="1:18" ht="25.5" customHeight="1">
      <c r="A11" s="43">
        <f t="shared" si="2"/>
        <v>8</v>
      </c>
      <c r="B11" s="49">
        <v>5</v>
      </c>
      <c r="C11" s="4" t="s">
        <v>64</v>
      </c>
      <c r="D11" s="32">
        <v>16771.5</v>
      </c>
      <c r="E11" s="52">
        <f t="shared" si="0"/>
        <v>4858.487833140209</v>
      </c>
      <c r="F11" s="52">
        <v>38707.7</v>
      </c>
      <c r="G11" s="17">
        <f>(D11-F11)/F11</f>
        <v>-0.5667141163127749</v>
      </c>
      <c r="H11" s="32">
        <v>1384</v>
      </c>
      <c r="I11" s="31">
        <v>72</v>
      </c>
      <c r="J11" s="29">
        <f>H11/I11</f>
        <v>19.22222222222222</v>
      </c>
      <c r="K11" s="31">
        <v>5</v>
      </c>
      <c r="L11" s="52">
        <v>2</v>
      </c>
      <c r="M11" s="31">
        <v>55832.2</v>
      </c>
      <c r="N11" s="31">
        <v>3809</v>
      </c>
      <c r="O11" s="52">
        <f t="shared" si="1"/>
        <v>16173.870220162224</v>
      </c>
      <c r="P11" s="60">
        <v>41649</v>
      </c>
      <c r="Q11" s="38" t="s">
        <v>66</v>
      </c>
      <c r="R11" s="15"/>
    </row>
    <row r="12" spans="1:18" ht="25.5" customHeight="1">
      <c r="A12" s="43">
        <f t="shared" si="2"/>
        <v>9</v>
      </c>
      <c r="B12" s="49">
        <v>8</v>
      </c>
      <c r="C12" s="4" t="s">
        <v>48</v>
      </c>
      <c r="D12" s="32">
        <v>16542.5</v>
      </c>
      <c r="E12" s="52">
        <f>D12/3.452</f>
        <v>4792.149478563152</v>
      </c>
      <c r="F12" s="52">
        <v>28153</v>
      </c>
      <c r="G12" s="17">
        <f>(D12-F12)/F12</f>
        <v>-0.412407203495187</v>
      </c>
      <c r="H12" s="32">
        <v>1059</v>
      </c>
      <c r="I12" s="31">
        <v>21</v>
      </c>
      <c r="J12" s="29">
        <f>H12/I12</f>
        <v>50.42857142857143</v>
      </c>
      <c r="K12" s="31">
        <v>3</v>
      </c>
      <c r="L12" s="52">
        <v>4</v>
      </c>
      <c r="M12" s="32">
        <v>425166.7</v>
      </c>
      <c r="N12" s="32">
        <v>23336</v>
      </c>
      <c r="O12" s="52">
        <f>M12/3.452</f>
        <v>123165.32444959444</v>
      </c>
      <c r="P12" s="57">
        <v>41635</v>
      </c>
      <c r="Q12" s="38" t="s">
        <v>49</v>
      </c>
      <c r="R12" s="15"/>
    </row>
    <row r="13" spans="1:18" ht="25.5" customHeight="1">
      <c r="A13" s="43">
        <f t="shared" si="2"/>
        <v>10</v>
      </c>
      <c r="B13" s="49">
        <v>7</v>
      </c>
      <c r="C13" s="4" t="s">
        <v>52</v>
      </c>
      <c r="D13" s="32">
        <v>13181</v>
      </c>
      <c r="E13" s="52">
        <f>D13/3.452</f>
        <v>3818.3661645422944</v>
      </c>
      <c r="F13" s="52">
        <v>28443.7</v>
      </c>
      <c r="G13" s="17">
        <f>(D13-F13)/F13</f>
        <v>-0.5365933405288341</v>
      </c>
      <c r="H13" s="32">
        <v>1043</v>
      </c>
      <c r="I13" s="31">
        <v>53</v>
      </c>
      <c r="J13" s="29">
        <f>H13/I13</f>
        <v>19.67924528301887</v>
      </c>
      <c r="K13" s="31">
        <v>7</v>
      </c>
      <c r="L13" s="52">
        <v>4</v>
      </c>
      <c r="M13" s="56">
        <v>285640.08</v>
      </c>
      <c r="N13" s="56">
        <v>18213</v>
      </c>
      <c r="O13" s="59">
        <f>M13/3.452</f>
        <v>82746.25724217846</v>
      </c>
      <c r="P13" s="57">
        <v>41635</v>
      </c>
      <c r="Q13" s="38" t="s">
        <v>58</v>
      </c>
      <c r="R13" s="15"/>
    </row>
    <row r="14" spans="1:17" ht="27" customHeight="1">
      <c r="A14" s="43"/>
      <c r="B14" s="49"/>
      <c r="C14" s="12" t="s">
        <v>21</v>
      </c>
      <c r="D14" s="13">
        <f>SUM(D4:D13)</f>
        <v>1690471.91</v>
      </c>
      <c r="E14" s="53">
        <f>SUM(E4:E13)</f>
        <v>489707.9692931633</v>
      </c>
      <c r="F14" s="13">
        <v>2243493.63</v>
      </c>
      <c r="G14" s="14">
        <f>(D14-F14)/F14</f>
        <v>-0.24650024078740085</v>
      </c>
      <c r="H14" s="53">
        <f>SUM(H4:H13)</f>
        <v>120391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10</v>
      </c>
      <c r="C16" s="4" t="s">
        <v>44</v>
      </c>
      <c r="D16" s="32">
        <v>11141.5</v>
      </c>
      <c r="E16" s="52">
        <f>D16/3.452</f>
        <v>3227.5492468134416</v>
      </c>
      <c r="F16" s="52">
        <v>21607</v>
      </c>
      <c r="G16" s="17">
        <f>(D16-F16)/F16</f>
        <v>-0.4843569213680752</v>
      </c>
      <c r="H16" s="32">
        <v>724</v>
      </c>
      <c r="I16" s="31">
        <v>26</v>
      </c>
      <c r="J16" s="29">
        <f>H16/I16</f>
        <v>27.846153846153847</v>
      </c>
      <c r="K16" s="31">
        <v>4</v>
      </c>
      <c r="L16" s="52">
        <v>6</v>
      </c>
      <c r="M16" s="32">
        <v>1101968.88</v>
      </c>
      <c r="N16" s="32">
        <v>61930</v>
      </c>
      <c r="O16" s="52">
        <f>M16/3.452</f>
        <v>319226.2108922364</v>
      </c>
      <c r="P16" s="54">
        <v>41621</v>
      </c>
      <c r="Q16" s="38" t="s">
        <v>41</v>
      </c>
      <c r="R16" s="15"/>
    </row>
    <row r="17" spans="1:18" ht="25.5" customHeight="1">
      <c r="A17" s="43">
        <f>A16+1</f>
        <v>12</v>
      </c>
      <c r="B17" s="49">
        <v>6</v>
      </c>
      <c r="C17" s="4" t="s">
        <v>56</v>
      </c>
      <c r="D17" s="32">
        <v>8331.5</v>
      </c>
      <c r="E17" s="52">
        <f>D17/3.452</f>
        <v>2413.5283893395135</v>
      </c>
      <c r="F17" s="59">
        <v>29056.5</v>
      </c>
      <c r="G17" s="17">
        <f>(D17-F17)/F17</f>
        <v>-0.7132655343898956</v>
      </c>
      <c r="H17" s="32">
        <v>658</v>
      </c>
      <c r="I17" s="31">
        <v>19</v>
      </c>
      <c r="J17" s="29">
        <f>H17/I17</f>
        <v>34.63157894736842</v>
      </c>
      <c r="K17" s="31">
        <v>2</v>
      </c>
      <c r="L17" s="52">
        <v>4</v>
      </c>
      <c r="M17" s="32">
        <v>482731.2</v>
      </c>
      <c r="N17" s="32">
        <v>29553</v>
      </c>
      <c r="O17" s="52">
        <f>M17/3.452</f>
        <v>139841.01969872537</v>
      </c>
      <c r="P17" s="57">
        <v>41635</v>
      </c>
      <c r="Q17" s="38" t="s">
        <v>53</v>
      </c>
      <c r="R17" s="15"/>
    </row>
    <row r="18" spans="1:18" ht="25.5" customHeight="1">
      <c r="A18" s="43">
        <f>A17+1</f>
        <v>13</v>
      </c>
      <c r="B18" s="49" t="s">
        <v>61</v>
      </c>
      <c r="C18" s="4" t="s">
        <v>0</v>
      </c>
      <c r="D18" s="32">
        <v>6121</v>
      </c>
      <c r="E18" s="59">
        <f>D18/3.452</f>
        <v>1773.1749710312863</v>
      </c>
      <c r="F18" s="59" t="s">
        <v>23</v>
      </c>
      <c r="G18" s="17" t="s">
        <v>23</v>
      </c>
      <c r="H18" s="32">
        <v>540</v>
      </c>
      <c r="I18" s="31">
        <v>14</v>
      </c>
      <c r="J18" s="29">
        <f>H18/I18</f>
        <v>38.57142857142857</v>
      </c>
      <c r="K18" s="31">
        <v>1</v>
      </c>
      <c r="L18" s="59">
        <v>1</v>
      </c>
      <c r="M18" s="32">
        <v>6121</v>
      </c>
      <c r="N18" s="32">
        <v>540</v>
      </c>
      <c r="O18" s="59">
        <f>M18/3.452</f>
        <v>1773.1749710312863</v>
      </c>
      <c r="P18" s="60">
        <v>41656</v>
      </c>
      <c r="Q18" s="38" t="s">
        <v>22</v>
      </c>
      <c r="R18" s="15"/>
    </row>
    <row r="19" spans="1:18" ht="25.5" customHeight="1">
      <c r="A19" s="43">
        <f>A18+1</f>
        <v>14</v>
      </c>
      <c r="B19" s="49">
        <v>12</v>
      </c>
      <c r="C19" s="4" t="s">
        <v>45</v>
      </c>
      <c r="D19" s="32">
        <v>5926.88</v>
      </c>
      <c r="E19" s="52">
        <f>D19/3.452</f>
        <v>1716.9409038238703</v>
      </c>
      <c r="F19" s="52">
        <v>8435</v>
      </c>
      <c r="G19" s="17">
        <f>(D19-F19)/F19</f>
        <v>-0.29734676941315946</v>
      </c>
      <c r="H19" s="32">
        <v>547</v>
      </c>
      <c r="I19" s="31">
        <v>21</v>
      </c>
      <c r="J19" s="29">
        <f>H19/I19</f>
        <v>26.047619047619047</v>
      </c>
      <c r="K19" s="31">
        <v>3</v>
      </c>
      <c r="L19" s="52">
        <v>6</v>
      </c>
      <c r="M19" s="32">
        <v>404054</v>
      </c>
      <c r="N19" s="32">
        <v>31299</v>
      </c>
      <c r="O19" s="52">
        <f>M19/3.452</f>
        <v>117049.24681344148</v>
      </c>
      <c r="P19" s="54">
        <v>41621</v>
      </c>
      <c r="Q19" s="38" t="s">
        <v>22</v>
      </c>
      <c r="R19" s="15"/>
    </row>
    <row r="20" spans="1:18" ht="25.5" customHeight="1">
      <c r="A20" s="43">
        <f>A19+1</f>
        <v>15</v>
      </c>
      <c r="B20" s="49">
        <v>13</v>
      </c>
      <c r="C20" s="4" t="s">
        <v>11</v>
      </c>
      <c r="D20" s="32">
        <v>5351.5</v>
      </c>
      <c r="E20" s="52">
        <f>D20/3.452</f>
        <v>1550.260718424102</v>
      </c>
      <c r="F20" s="52">
        <v>5667.5</v>
      </c>
      <c r="G20" s="17">
        <f>(D20-F20)/F20</f>
        <v>-0.05575650639611822</v>
      </c>
      <c r="H20" s="32">
        <v>439</v>
      </c>
      <c r="I20" s="31">
        <v>14</v>
      </c>
      <c r="J20" s="29">
        <f>H20/I20</f>
        <v>31.357142857142858</v>
      </c>
      <c r="K20" s="31">
        <v>2</v>
      </c>
      <c r="L20" s="52">
        <v>16</v>
      </c>
      <c r="M20" s="32">
        <v>190303.5</v>
      </c>
      <c r="N20" s="58">
        <v>13181</v>
      </c>
      <c r="O20" s="52">
        <f>M20/3.452</f>
        <v>55128.476245654696</v>
      </c>
      <c r="P20" s="54">
        <v>41551</v>
      </c>
      <c r="Q20" s="38" t="s">
        <v>12</v>
      </c>
      <c r="R20" s="15"/>
    </row>
    <row r="21" spans="1:18" ht="25.5" customHeight="1">
      <c r="A21" s="43">
        <f>A20+1</f>
        <v>16</v>
      </c>
      <c r="B21" s="49">
        <v>16</v>
      </c>
      <c r="C21" s="4" t="s">
        <v>3</v>
      </c>
      <c r="D21" s="32">
        <v>3840.5</v>
      </c>
      <c r="E21" s="52">
        <f>D21/3.452</f>
        <v>1112.5434530706837</v>
      </c>
      <c r="F21" s="52">
        <v>3691</v>
      </c>
      <c r="G21" s="17">
        <f>(D21-F21)/F21</f>
        <v>0.04050392847466811</v>
      </c>
      <c r="H21" s="32">
        <v>217</v>
      </c>
      <c r="I21" s="31">
        <v>7</v>
      </c>
      <c r="J21" s="29">
        <f>H21/I21</f>
        <v>31</v>
      </c>
      <c r="K21" s="31">
        <v>1</v>
      </c>
      <c r="L21" s="52">
        <v>16</v>
      </c>
      <c r="M21" s="31">
        <v>858698.9</v>
      </c>
      <c r="N21" s="31">
        <v>49590</v>
      </c>
      <c r="O21" s="52">
        <f>M21/3.452</f>
        <v>248754.0266512167</v>
      </c>
      <c r="P21" s="54">
        <v>41551</v>
      </c>
      <c r="Q21" s="38" t="s">
        <v>16</v>
      </c>
      <c r="R21" s="15"/>
    </row>
    <row r="22" spans="1:18" ht="25.5" customHeight="1">
      <c r="A22" s="43">
        <f>A21+1</f>
        <v>17</v>
      </c>
      <c r="B22" s="49" t="s">
        <v>35</v>
      </c>
      <c r="C22" s="4" t="s">
        <v>1</v>
      </c>
      <c r="D22" s="32">
        <v>3540</v>
      </c>
      <c r="E22" s="59">
        <f>D22/3.452</f>
        <v>1025.4924681344148</v>
      </c>
      <c r="F22" s="59" t="s">
        <v>23</v>
      </c>
      <c r="G22" s="17" t="s">
        <v>23</v>
      </c>
      <c r="H22" s="32">
        <v>211</v>
      </c>
      <c r="I22" s="31">
        <v>6</v>
      </c>
      <c r="J22" s="29">
        <f>H22/I22</f>
        <v>35.166666666666664</v>
      </c>
      <c r="K22" s="31">
        <v>6</v>
      </c>
      <c r="L22" s="59" t="s">
        <v>42</v>
      </c>
      <c r="M22" s="31">
        <v>3540</v>
      </c>
      <c r="N22" s="31">
        <v>211</v>
      </c>
      <c r="O22" s="59">
        <f>M22/3.452</f>
        <v>1025.4924681344148</v>
      </c>
      <c r="P22" s="60" t="s">
        <v>27</v>
      </c>
      <c r="Q22" s="38" t="s">
        <v>2</v>
      </c>
      <c r="R22" s="15"/>
    </row>
    <row r="23" spans="1:18" ht="25.5" customHeight="1">
      <c r="A23" s="43">
        <f>A22+1</f>
        <v>18</v>
      </c>
      <c r="B23" s="49">
        <v>11</v>
      </c>
      <c r="C23" s="4" t="s">
        <v>62</v>
      </c>
      <c r="D23" s="32">
        <v>2099.5</v>
      </c>
      <c r="E23" s="52">
        <f>D23/3.452</f>
        <v>608.1981460023175</v>
      </c>
      <c r="F23" s="52">
        <v>9556</v>
      </c>
      <c r="G23" s="17">
        <f>(D23-F23)/F23</f>
        <v>-0.7802951025533696</v>
      </c>
      <c r="H23" s="32">
        <v>154</v>
      </c>
      <c r="I23" s="31">
        <v>7</v>
      </c>
      <c r="J23" s="29">
        <f>H23/I23</f>
        <v>22</v>
      </c>
      <c r="K23" s="31">
        <v>4</v>
      </c>
      <c r="L23" s="52">
        <v>3</v>
      </c>
      <c r="M23" s="32">
        <v>41551.5</v>
      </c>
      <c r="N23" s="32">
        <v>2598</v>
      </c>
      <c r="O23" s="52">
        <f>M23/3.452</f>
        <v>12036.935110081113</v>
      </c>
      <c r="P23" s="60">
        <v>41642</v>
      </c>
      <c r="Q23" s="38" t="s">
        <v>63</v>
      </c>
      <c r="R23" s="15"/>
    </row>
    <row r="24" spans="1:18" ht="25.5" customHeight="1">
      <c r="A24" s="43">
        <f>A23+1</f>
        <v>19</v>
      </c>
      <c r="B24" s="49">
        <v>19</v>
      </c>
      <c r="C24" s="4" t="s">
        <v>46</v>
      </c>
      <c r="D24" s="32">
        <v>1818</v>
      </c>
      <c r="E24" s="52">
        <f>D24/3.452</f>
        <v>526.6512166859792</v>
      </c>
      <c r="F24" s="52">
        <v>1077</v>
      </c>
      <c r="G24" s="17">
        <f>(D24-F24)/F24</f>
        <v>0.6880222841225627</v>
      </c>
      <c r="H24" s="32">
        <v>145</v>
      </c>
      <c r="I24" s="31">
        <v>6</v>
      </c>
      <c r="J24" s="29">
        <f>H24/I24</f>
        <v>24.166666666666668</v>
      </c>
      <c r="K24" s="31">
        <v>2</v>
      </c>
      <c r="L24" s="52">
        <v>5</v>
      </c>
      <c r="M24" s="32">
        <v>13738</v>
      </c>
      <c r="N24" s="32">
        <v>1350</v>
      </c>
      <c r="O24" s="59">
        <f>M24/3.452</f>
        <v>3979.721900347625</v>
      </c>
      <c r="P24" s="57">
        <v>41628</v>
      </c>
      <c r="Q24" s="38" t="s">
        <v>47</v>
      </c>
      <c r="R24" s="15"/>
    </row>
    <row r="25" spans="1:18" ht="25.5" customHeight="1">
      <c r="A25" s="43">
        <f>A24+1</f>
        <v>20</v>
      </c>
      <c r="B25" s="49">
        <v>17</v>
      </c>
      <c r="C25" s="4" t="s">
        <v>67</v>
      </c>
      <c r="D25" s="32">
        <v>1150</v>
      </c>
      <c r="E25" s="52">
        <f>D25/3.452</f>
        <v>333.1402085747393</v>
      </c>
      <c r="F25" s="59">
        <v>1382</v>
      </c>
      <c r="G25" s="17">
        <f>(D25-F25)/F25</f>
        <v>-0.1678726483357453</v>
      </c>
      <c r="H25" s="32">
        <v>160</v>
      </c>
      <c r="I25" s="31">
        <v>3</v>
      </c>
      <c r="J25" s="29">
        <f>H25/I25</f>
        <v>53.333333333333336</v>
      </c>
      <c r="K25" s="31">
        <v>2</v>
      </c>
      <c r="L25" s="52"/>
      <c r="M25" s="31">
        <v>576029</v>
      </c>
      <c r="N25" s="31">
        <v>49045</v>
      </c>
      <c r="O25" s="52">
        <f>M25/3.452</f>
        <v>166868.19235225956</v>
      </c>
      <c r="P25" s="60">
        <v>41544</v>
      </c>
      <c r="Q25" s="38" t="s">
        <v>68</v>
      </c>
      <c r="R25" s="15"/>
    </row>
    <row r="26" spans="1:17" ht="27" customHeight="1">
      <c r="A26" s="43"/>
      <c r="B26" s="49"/>
      <c r="C26" s="12" t="s">
        <v>8</v>
      </c>
      <c r="D26" s="53">
        <f>SUM(D16:D25)+D14</f>
        <v>1739792.29</v>
      </c>
      <c r="E26" s="53">
        <f>SUM(E16:E25)+E14</f>
        <v>503995.44901506364</v>
      </c>
      <c r="F26" s="13">
        <v>2285121.13</v>
      </c>
      <c r="G26" s="14">
        <f>(D26-F26)/F26</f>
        <v>-0.23864329677788235</v>
      </c>
      <c r="H26" s="53">
        <f>SUM(H16:H25)+H14</f>
        <v>124186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26</v>
      </c>
      <c r="C28" s="4" t="s">
        <v>65</v>
      </c>
      <c r="D28" s="32">
        <v>292</v>
      </c>
      <c r="E28" s="52">
        <f>D28/3.452</f>
        <v>84.58864426419467</v>
      </c>
      <c r="F28" s="52">
        <v>193</v>
      </c>
      <c r="G28" s="17">
        <f>(D28-F28)/F28</f>
        <v>0.5129533678756477</v>
      </c>
      <c r="H28" s="32">
        <v>24</v>
      </c>
      <c r="I28" s="31">
        <v>4</v>
      </c>
      <c r="J28" s="29">
        <f>H28/I28</f>
        <v>6</v>
      </c>
      <c r="K28" s="31">
        <v>1</v>
      </c>
      <c r="L28" s="52">
        <v>7</v>
      </c>
      <c r="M28" s="31">
        <v>12870</v>
      </c>
      <c r="N28" s="31">
        <v>1002</v>
      </c>
      <c r="O28" s="52">
        <f>M28/3.452</f>
        <v>3728.2734646581694</v>
      </c>
      <c r="P28" s="60">
        <v>41621</v>
      </c>
      <c r="Q28" s="38" t="s">
        <v>66</v>
      </c>
      <c r="R28" s="15"/>
    </row>
    <row r="29" spans="1:18" ht="25.5" customHeight="1">
      <c r="A29" s="43">
        <f>A28+1</f>
        <v>22</v>
      </c>
      <c r="B29" s="49" t="s">
        <v>23</v>
      </c>
      <c r="C29" s="4" t="s">
        <v>36</v>
      </c>
      <c r="D29" s="32">
        <v>280</v>
      </c>
      <c r="E29" s="59">
        <f>D29/3.452</f>
        <v>81.11239860950174</v>
      </c>
      <c r="F29" s="59" t="s">
        <v>23</v>
      </c>
      <c r="G29" s="17" t="s">
        <v>23</v>
      </c>
      <c r="H29" s="32">
        <v>56</v>
      </c>
      <c r="I29" s="31">
        <v>1</v>
      </c>
      <c r="J29" s="29">
        <f>H29/I29</f>
        <v>56</v>
      </c>
      <c r="K29" s="31">
        <v>1</v>
      </c>
      <c r="L29" s="59"/>
      <c r="M29" s="31">
        <v>320112.52</v>
      </c>
      <c r="N29" s="31">
        <v>27881</v>
      </c>
      <c r="O29" s="59">
        <f>M29/3.452</f>
        <v>92732.47972190035</v>
      </c>
      <c r="P29" s="60">
        <v>41593</v>
      </c>
      <c r="Q29" s="38" t="s">
        <v>4</v>
      </c>
      <c r="R29" s="15"/>
    </row>
    <row r="30" spans="1:18" ht="25.5" customHeight="1">
      <c r="A30" s="43">
        <f>A29+1</f>
        <v>23</v>
      </c>
      <c r="B30" s="49">
        <v>24</v>
      </c>
      <c r="C30" s="4" t="s">
        <v>69</v>
      </c>
      <c r="D30" s="32">
        <v>152</v>
      </c>
      <c r="E30" s="52">
        <f>D30/3.452</f>
        <v>44.0324449594438</v>
      </c>
      <c r="F30" s="52">
        <v>222</v>
      </c>
      <c r="G30" s="17">
        <f>(D30-F30)/F30</f>
        <v>-0.3153153153153153</v>
      </c>
      <c r="H30" s="32">
        <v>18</v>
      </c>
      <c r="I30" s="31">
        <v>2</v>
      </c>
      <c r="J30" s="29">
        <f>H30/I30</f>
        <v>9</v>
      </c>
      <c r="K30" s="31">
        <v>1</v>
      </c>
      <c r="L30" s="52">
        <v>1</v>
      </c>
      <c r="M30" s="32">
        <v>54195.5</v>
      </c>
      <c r="N30" s="32">
        <v>3889</v>
      </c>
      <c r="O30" s="59">
        <f>M30/3.452</f>
        <v>15699.739281575898</v>
      </c>
      <c r="P30" s="60">
        <v>41467</v>
      </c>
      <c r="Q30" s="55" t="s">
        <v>24</v>
      </c>
      <c r="R30" s="15"/>
    </row>
    <row r="31" spans="1:18" ht="25.5" customHeight="1">
      <c r="A31" s="43">
        <f>A30+1</f>
        <v>24</v>
      </c>
      <c r="B31" s="49">
        <v>25</v>
      </c>
      <c r="C31" s="4" t="s">
        <v>28</v>
      </c>
      <c r="D31" s="32">
        <v>112</v>
      </c>
      <c r="E31" s="52">
        <f>D31/3.452</f>
        <v>32.4449594438007</v>
      </c>
      <c r="F31" s="52">
        <v>198</v>
      </c>
      <c r="G31" s="17">
        <f>(D31-F31)/F31</f>
        <v>-0.43434343434343436</v>
      </c>
      <c r="H31" s="32">
        <v>14</v>
      </c>
      <c r="I31" s="31">
        <v>5</v>
      </c>
      <c r="J31" s="29">
        <f>H31/I31</f>
        <v>2.8</v>
      </c>
      <c r="K31" s="31">
        <v>1</v>
      </c>
      <c r="L31" s="52">
        <v>9</v>
      </c>
      <c r="M31" s="32">
        <v>472430.89999999997</v>
      </c>
      <c r="N31" s="32">
        <v>31637</v>
      </c>
      <c r="O31" s="52">
        <f>M31/3.452</f>
        <v>136857.1552723059</v>
      </c>
      <c r="P31" s="60">
        <v>41600</v>
      </c>
      <c r="Q31" s="38" t="s">
        <v>29</v>
      </c>
      <c r="R31" s="15"/>
    </row>
    <row r="32" spans="1:17" ht="27" customHeight="1">
      <c r="A32" s="43"/>
      <c r="B32" s="49"/>
      <c r="C32" s="12" t="s">
        <v>9</v>
      </c>
      <c r="D32" s="13">
        <f>SUM(D28:D31)+D26</f>
        <v>1740628.29</v>
      </c>
      <c r="E32" s="53">
        <f>SUM(E28:E31)+E26</f>
        <v>504237.6274623406</v>
      </c>
      <c r="F32" s="13">
        <v>2287274.27</v>
      </c>
      <c r="G32" s="14">
        <f>(D32-F32)/F32</f>
        <v>-0.2389945041440089</v>
      </c>
      <c r="H32" s="53">
        <f>SUM(H28:H31)+H26</f>
        <v>124298</v>
      </c>
      <c r="I32" s="13"/>
      <c r="J32" s="33"/>
      <c r="K32" s="35"/>
      <c r="L32" s="33"/>
      <c r="M32" s="36"/>
      <c r="N32" s="36"/>
      <c r="O32" s="52"/>
      <c r="P32" s="37"/>
      <c r="Q32" s="46"/>
    </row>
    <row r="33" spans="1:17" ht="12" customHeight="1">
      <c r="A33" s="47"/>
      <c r="B33" s="51"/>
      <c r="C33" s="9"/>
      <c r="D33" s="10"/>
      <c r="E33" s="10"/>
      <c r="F33" s="10"/>
      <c r="G33" s="22"/>
      <c r="H33" s="21"/>
      <c r="I33" s="23"/>
      <c r="J33" s="23"/>
      <c r="K33" s="34"/>
      <c r="L33" s="23"/>
      <c r="M33" s="24"/>
      <c r="N33" s="24"/>
      <c r="O33" s="24"/>
      <c r="P33" s="11"/>
      <c r="Q33" s="48"/>
    </row>
    <row r="34" ht="15.75"/>
    <row r="45" ht="28.5"/>
    <row r="46" ht="15.75"/>
    <row r="47" ht="15.75"/>
    <row r="48" ht="15.7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2014-01-24T14:53:32Z</dcterms:modified>
  <cp:category/>
  <cp:version/>
  <cp:contentType/>
  <cp:contentStatus/>
</cp:coreProperties>
</file>