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5540" windowHeight="7040" activeTab="0"/>
  </bookViews>
  <sheets>
    <sheet name="Vasario 28 - kovo 2 d." sheetId="1" r:id="rId1"/>
  </sheets>
  <definedNames/>
  <calcPr fullCalcOnLoad="1"/>
</workbook>
</file>

<file path=xl/sharedStrings.xml><?xml version="1.0" encoding="utf-8"?>
<sst xmlns="http://schemas.openxmlformats.org/spreadsheetml/2006/main" count="97" uniqueCount="70">
  <si>
    <t>-</t>
  </si>
  <si>
    <t>\</t>
  </si>
  <si>
    <t>Bendros
pajamos
(Lt)</t>
  </si>
  <si>
    <t>ACME Film /
Sony</t>
  </si>
  <si>
    <t>Santa</t>
  </si>
  <si>
    <t>Meedfilms</t>
  </si>
  <si>
    <t>VISO :</t>
  </si>
  <si>
    <t>Bendras
žiūrovų
sk.</t>
  </si>
  <si>
    <t>Bendros
pajamos
(Eur)</t>
  </si>
  <si>
    <t>VISO (top10):</t>
  </si>
  <si>
    <t>Magiškas Paryžius 3
(Magic Paris 3)</t>
  </si>
  <si>
    <t>A-One Films</t>
  </si>
  <si>
    <t>Dideli pikti vilkai
(Big Bad Wolves)</t>
  </si>
  <si>
    <t>Pompėja
(Pompeii)</t>
  </si>
  <si>
    <t>Aš tuoj grįšiu
(On My Way / Elle S’En Va)</t>
  </si>
  <si>
    <t>A-One Films</t>
  </si>
  <si>
    <t>Dvi motinos
(Two Mothers)</t>
  </si>
  <si>
    <t>Forum Cinemas /
Universal</t>
  </si>
  <si>
    <t>Ponas Žirnis ir Šermanas
(Monuments Men)</t>
  </si>
  <si>
    <t>N</t>
  </si>
  <si>
    <t>Volstryto vilkas
(The Wolf Of Wall Street)</t>
  </si>
  <si>
    <t>Theatrical Film Distribution /
20th Century Fox</t>
  </si>
  <si>
    <t>Top Film</t>
  </si>
  <si>
    <t>Greičiau nei triušiai
(Bystreje, čem kroliki / Faster Than Rabbits)</t>
  </si>
  <si>
    <t>Garsų pasaulio įrašai</t>
  </si>
  <si>
    <t>Kino kultas</t>
  </si>
  <si>
    <t>Redirected / Už Lietuvą!
(Redirected)</t>
  </si>
  <si>
    <t>N</t>
  </si>
  <si>
    <t>VISO (top20):</t>
  </si>
  <si>
    <t>Begalinė meilė
(Endless Love)</t>
  </si>
  <si>
    <t>Theatrical Film Distribution</t>
  </si>
  <si>
    <t>Šėtono belaukiant
(Devil's Due)</t>
  </si>
  <si>
    <t>Žiemos pasaka
(Winter's Tale)</t>
  </si>
  <si>
    <t>Didžioji skruzdėlyčių karalystė
(Minuscule, Valley of the Lost Ants)</t>
  </si>
  <si>
    <t xml:space="preserve">Vasario 28 - kovo 2 d.  Lietuvos kino teatruose rodytų filmų top-30 </t>
  </si>
  <si>
    <t>Vasario
21 - 23 d.
pajamos
(Lt)</t>
  </si>
  <si>
    <t>Vasario 28 -
kovo 2 d.
pajamos
(Lt)</t>
  </si>
  <si>
    <t>Vasario 28 -
kovo 2 d.
žiūrovų 
sk.</t>
  </si>
  <si>
    <t>Vasario 28 -
kovo 2 d.
pajamos
(Eur)</t>
  </si>
  <si>
    <t>Didis grožis
(La Grande belezza / The Great Beauty)</t>
  </si>
  <si>
    <t>Prior Entertainment</t>
  </si>
  <si>
    <t>Kaip pavogti žmoną
(How to Steal a Wife)</t>
  </si>
  <si>
    <t>Non-stop</t>
  </si>
  <si>
    <t>N</t>
  </si>
  <si>
    <t>N</t>
  </si>
  <si>
    <t>Nesamasis laikas
(Non Present Time)</t>
  </si>
  <si>
    <t>IS</t>
  </si>
  <si>
    <t>Išankstiniai seansai'</t>
  </si>
  <si>
    <t>Brangenybių medžiotojai
(Monuments Men)</t>
  </si>
  <si>
    <t xml:space="preserve">Platintojas </t>
  </si>
  <si>
    <t>Filmas</t>
  </si>
  <si>
    <t>Premjeros
data</t>
  </si>
  <si>
    <t>Pakitimas</t>
  </si>
  <si>
    <t>ACME Film</t>
  </si>
  <si>
    <t>ACME Film</t>
  </si>
  <si>
    <t>Seansų
sk.</t>
  </si>
  <si>
    <t>\</t>
  </si>
  <si>
    <t>Šeimos albumas: rugpjūtis
(August: Osage County)</t>
  </si>
  <si>
    <t>Narsusis riteris Justinas
(Justin and the Knights of Valour)</t>
  </si>
  <si>
    <t>Ledo šalis
(Frozen)</t>
  </si>
  <si>
    <t>Forum Cinemas /
WDSMPI</t>
  </si>
  <si>
    <t>Best Film</t>
  </si>
  <si>
    <t>Lego filmas
(Lego Movie)</t>
  </si>
  <si>
    <t>Robotas policininkas
(RoboCop)</t>
  </si>
  <si>
    <t>12 vergovės metų
(12 Years a Slave)</t>
  </si>
  <si>
    <t>Valentinas už 2rų
(Valentinas Behind the Doors)</t>
  </si>
  <si>
    <t>ACME Film /
Warner Bros.</t>
  </si>
  <si>
    <t>Žiūrovų lanko-mumo vidurkis</t>
  </si>
  <si>
    <t>Kopijų 
sk.</t>
  </si>
  <si>
    <t>Rodymo 
savaitė</t>
  </si>
</sst>
</file>

<file path=xl/styles.xml><?xml version="1.0" encoding="utf-8"?>
<styleSheet xmlns="http://schemas.openxmlformats.org/spreadsheetml/2006/main">
  <numFmts count="56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_-* #,##0&quot;LTL&quot;_-;\-* #,##0&quot;LTL&quot;_-;_-* &quot;-&quot;&quot;LTL&quot;_-;_-@_-"/>
    <numFmt numFmtId="165" formatCode="_-* #,##0_L_T_L_-;\-* #,##0_L_T_L_-;_-* &quot;-&quot;_L_T_L_-;_-@_-"/>
    <numFmt numFmtId="166" formatCode="_-* #,##0.00&quot;LTL&quot;_-;\-* #,##0.00&quot;LTL&quot;_-;_-* &quot;-&quot;??&quot;LTL&quot;_-;_-@_-"/>
    <numFmt numFmtId="167" formatCode="_-* #,##0.00_L_T_L_-;\-* #,##0.00_L_T_L_-;_-* &quot;-&quot;??_L_T_L_-;_-@_-"/>
    <numFmt numFmtId="168" formatCode="#,##0&quot;Lt&quot;;\-#,##0&quot;Lt&quot;"/>
    <numFmt numFmtId="169" formatCode="#,##0&quot;Lt&quot;;[Red]\-#,##0&quot;Lt&quot;"/>
    <numFmt numFmtId="170" formatCode="#,##0.00&quot;Lt&quot;;\-#,##0.00&quot;Lt&quot;"/>
    <numFmt numFmtId="171" formatCode="#,##0.00&quot;Lt&quot;;[Red]\-#,##0.00&quot;Lt&quot;"/>
    <numFmt numFmtId="172" formatCode="_-* #,##0&quot;Lt&quot;_-;\-* #,##0&quot;Lt&quot;_-;_-* &quot;-&quot;&quot;Lt&quot;_-;_-@_-"/>
    <numFmt numFmtId="173" formatCode="_-* #,##0_L_t_-;\-* #,##0_L_t_-;_-* &quot;-&quot;_L_t_-;_-@_-"/>
    <numFmt numFmtId="174" formatCode="_-* #,##0.00&quot;Lt&quot;_-;\-* #,##0.00&quot;Lt&quot;_-;_-* &quot;-&quot;??&quot;Lt&quot;_-;_-@_-"/>
    <numFmt numFmtId="175" formatCode="_-* #,##0.00_L_t_-;\-* #,##0.00_L_t_-;_-* &quot;-&quot;??_L_t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Lt&quot;;\-#,##0\ &quot;Lt&quot;"/>
    <numFmt numFmtId="185" formatCode="#,##0\ &quot;Lt&quot;;[Red]\-#,##0\ &quot;Lt&quot;"/>
    <numFmt numFmtId="186" formatCode="#,##0.00\ &quot;Lt&quot;;\-#,##0.00\ &quot;Lt&quot;"/>
    <numFmt numFmtId="187" formatCode="#,##0.00\ &quot;Lt&quot;;[Red]\-#,##0.00\ &quot;Lt&quot;"/>
    <numFmt numFmtId="188" formatCode="_-* #,##0\ &quot;Lt&quot;_-;\-* #,##0\ &quot;Lt&quot;_-;_-* &quot;-&quot;\ &quot;Lt&quot;_-;_-@_-"/>
    <numFmt numFmtId="189" formatCode="_-* #,##0\ _L_t_-;\-* #,##0\ _L_t_-;_-* &quot;-&quot;\ _L_t_-;_-@_-"/>
    <numFmt numFmtId="190" formatCode="_-* #,##0.00\ &quot;Lt&quot;_-;\-* #,##0.00\ &quot;Lt&quot;_-;_-* &quot;-&quot;??\ &quot;Lt&quot;_-;_-@_-"/>
    <numFmt numFmtId="191" formatCode="_-* #,##0.00\ _L_t_-;\-* #,##0.00\ _L_t_-;_-* &quot;-&quot;??\ _L_t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yyyy\.mm\.dd"/>
    <numFmt numFmtId="201" formatCode="[$-409]dddd\,\ mmmm\ dd\,\ yyyy"/>
    <numFmt numFmtId="202" formatCode="yyyy\.mm\.dd;@"/>
    <numFmt numFmtId="203" formatCode="yyyy/mm/dd;@"/>
    <numFmt numFmtId="204" formatCode="mmm/yyyy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yyyy/mm/dd"/>
    <numFmt numFmtId="210" formatCode="#,##0\ &quot;Lt&quot;"/>
    <numFmt numFmtId="211" formatCode="#,##0.00\ &quot;Lt&quot;"/>
  </numFmts>
  <fonts count="28">
    <font>
      <sz val="10"/>
      <name val="Arial"/>
      <family val="2"/>
    </font>
    <font>
      <b/>
      <sz val="16"/>
      <name val="Verdana"/>
      <family val="0"/>
    </font>
    <font>
      <b/>
      <sz val="10"/>
      <name val="Verdana"/>
      <family val="0"/>
    </font>
    <font>
      <sz val="10"/>
      <name val="Verdana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0"/>
      <color indexed="8"/>
      <name val="Verdana"/>
      <family val="0"/>
    </font>
    <font>
      <b/>
      <i/>
      <sz val="10"/>
      <name val="Verdana"/>
      <family val="0"/>
    </font>
    <font>
      <b/>
      <sz val="10"/>
      <color indexed="8"/>
      <name val="Verdana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0"/>
    </font>
    <font>
      <sz val="11"/>
      <color indexed="10"/>
      <name val="Calibri"/>
      <family val="2"/>
    </font>
    <font>
      <sz val="8"/>
      <name val="Verdana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2" borderId="1" applyNumberFormat="0" applyAlignment="0" applyProtection="0"/>
    <xf numFmtId="0" fontId="14" fillId="15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justify"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" fontId="7" fillId="17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3" fontId="3" fillId="18" borderId="10" xfId="0" applyNumberFormat="1" applyFont="1" applyFill="1" applyBorder="1" applyAlignment="1">
      <alignment/>
    </xf>
    <xf numFmtId="0" fontId="3" fillId="18" borderId="10" xfId="0" applyFont="1" applyFill="1" applyBorder="1" applyAlignment="1">
      <alignment/>
    </xf>
    <xf numFmtId="1" fontId="3" fillId="18" borderId="10" xfId="0" applyNumberFormat="1" applyFont="1" applyFill="1" applyBorder="1" applyAlignment="1">
      <alignment/>
    </xf>
    <xf numFmtId="202" fontId="3" fillId="18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202" fontId="7" fillId="0" borderId="10" xfId="0" applyNumberFormat="1" applyFont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 applyProtection="1">
      <alignment horizontal="center" vertical="center" wrapText="1"/>
      <protection/>
    </xf>
    <xf numFmtId="10" fontId="7" fillId="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0" fontId="9" fillId="2" borderId="10" xfId="0" applyNumberFormat="1" applyFont="1" applyFill="1" applyBorder="1" applyAlignment="1">
      <alignment horizontal="center" vertical="center"/>
    </xf>
    <xf numFmtId="49" fontId="3" fillId="18" borderId="10" xfId="0" applyNumberFormat="1" applyFont="1" applyFill="1" applyBorder="1" applyAlignment="1">
      <alignment vertical="justify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18" borderId="15" xfId="0" applyNumberFormat="1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202" fontId="7" fillId="0" borderId="17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421875" style="6" customWidth="1"/>
    <col min="2" max="2" width="4.140625" style="6" customWidth="1"/>
    <col min="3" max="3" width="39.28125" style="6" bestFit="1" customWidth="1"/>
    <col min="4" max="5" width="12.7109375" style="6" bestFit="1" customWidth="1"/>
    <col min="6" max="6" width="13.140625" style="6" customWidth="1"/>
    <col min="7" max="7" width="10.8515625" style="6" bestFit="1" customWidth="1"/>
    <col min="8" max="8" width="12.7109375" style="6" customWidth="1"/>
    <col min="9" max="9" width="8.28125" style="6" customWidth="1"/>
    <col min="10" max="10" width="8.8515625" style="6" customWidth="1"/>
    <col min="11" max="11" width="7.7109375" style="6" bestFit="1" customWidth="1"/>
    <col min="12" max="12" width="9.140625" style="6" customWidth="1"/>
    <col min="13" max="13" width="11.8515625" style="6" customWidth="1"/>
    <col min="14" max="14" width="11.421875" style="6" customWidth="1"/>
    <col min="15" max="15" width="11.140625" style="6" bestFit="1" customWidth="1"/>
    <col min="16" max="16" width="13.421875" style="6" customWidth="1"/>
    <col min="17" max="17" width="25.7109375" style="6" bestFit="1" customWidth="1"/>
    <col min="18" max="16384" width="8.7109375" style="6" customWidth="1"/>
  </cols>
  <sheetData>
    <row r="1" spans="1:10" ht="19.5">
      <c r="A1" s="1" t="s">
        <v>34</v>
      </c>
      <c r="B1" s="2"/>
      <c r="C1" s="2"/>
      <c r="D1" s="3"/>
      <c r="E1" s="3"/>
      <c r="F1" s="3"/>
      <c r="G1" s="2"/>
      <c r="H1" s="4"/>
      <c r="I1" s="5"/>
      <c r="J1" s="4"/>
    </row>
    <row r="2" ht="13.5" thickBot="1"/>
    <row r="3" spans="1:17" ht="57" customHeight="1">
      <c r="A3" s="28"/>
      <c r="B3" s="29"/>
      <c r="C3" s="30" t="s">
        <v>50</v>
      </c>
      <c r="D3" s="30" t="s">
        <v>36</v>
      </c>
      <c r="E3" s="30" t="s">
        <v>38</v>
      </c>
      <c r="F3" s="30" t="s">
        <v>35</v>
      </c>
      <c r="G3" s="30" t="s">
        <v>52</v>
      </c>
      <c r="H3" s="30" t="s">
        <v>37</v>
      </c>
      <c r="I3" s="30" t="s">
        <v>55</v>
      </c>
      <c r="J3" s="30" t="s">
        <v>67</v>
      </c>
      <c r="K3" s="30" t="s">
        <v>68</v>
      </c>
      <c r="L3" s="30" t="s">
        <v>69</v>
      </c>
      <c r="M3" s="30" t="s">
        <v>2</v>
      </c>
      <c r="N3" s="30" t="s">
        <v>7</v>
      </c>
      <c r="O3" s="30" t="s">
        <v>8</v>
      </c>
      <c r="P3" s="30" t="s">
        <v>51</v>
      </c>
      <c r="Q3" s="31" t="s">
        <v>49</v>
      </c>
    </row>
    <row r="4" spans="1:17" ht="27.75" customHeight="1">
      <c r="A4" s="32">
        <v>1</v>
      </c>
      <c r="B4" s="35" t="s">
        <v>46</v>
      </c>
      <c r="C4" s="21" t="s">
        <v>18</v>
      </c>
      <c r="D4" s="22">
        <v>83107.22</v>
      </c>
      <c r="E4" s="36">
        <f aca="true" t="shared" si="0" ref="E4:E13">D4/3.452</f>
        <v>24075.092699884124</v>
      </c>
      <c r="F4" s="22" t="s">
        <v>0</v>
      </c>
      <c r="G4" s="23" t="s">
        <v>0</v>
      </c>
      <c r="H4" s="22">
        <v>5490</v>
      </c>
      <c r="I4" s="18">
        <v>77</v>
      </c>
      <c r="J4" s="8">
        <f aca="true" t="shared" si="1" ref="J4:J13">H4/I4</f>
        <v>71.2987012987013</v>
      </c>
      <c r="K4" s="18">
        <v>21</v>
      </c>
      <c r="L4" s="36">
        <v>1</v>
      </c>
      <c r="M4" s="22">
        <v>83107.22</v>
      </c>
      <c r="N4" s="22">
        <v>5490</v>
      </c>
      <c r="O4" s="36">
        <f aca="true" t="shared" si="2" ref="O4:O13">M4/3.452</f>
        <v>24075.092699884124</v>
      </c>
      <c r="P4" s="37" t="s">
        <v>47</v>
      </c>
      <c r="Q4" s="38" t="s">
        <v>21</v>
      </c>
    </row>
    <row r="5" spans="1:17" ht="27.75" customHeight="1">
      <c r="A5" s="32">
        <f>A4+1</f>
        <v>2</v>
      </c>
      <c r="B5" s="35" t="s">
        <v>44</v>
      </c>
      <c r="C5" s="21" t="s">
        <v>48</v>
      </c>
      <c r="D5" s="22">
        <v>78562.5</v>
      </c>
      <c r="E5" s="36">
        <f t="shared" si="0"/>
        <v>22758.545770567787</v>
      </c>
      <c r="F5" s="22" t="s">
        <v>0</v>
      </c>
      <c r="G5" s="23" t="s">
        <v>0</v>
      </c>
      <c r="H5" s="22">
        <v>4655</v>
      </c>
      <c r="I5" s="18">
        <v>101</v>
      </c>
      <c r="J5" s="8">
        <f t="shared" si="1"/>
        <v>46.08910891089109</v>
      </c>
      <c r="K5" s="18">
        <v>12</v>
      </c>
      <c r="L5" s="36">
        <v>1</v>
      </c>
      <c r="M5" s="22">
        <v>78562.5</v>
      </c>
      <c r="N5" s="22">
        <v>4655</v>
      </c>
      <c r="O5" s="36">
        <f t="shared" si="2"/>
        <v>22758.545770567787</v>
      </c>
      <c r="P5" s="37">
        <v>41698</v>
      </c>
      <c r="Q5" s="38" t="s">
        <v>21</v>
      </c>
    </row>
    <row r="6" spans="1:17" ht="27.75" customHeight="1">
      <c r="A6" s="32">
        <f aca="true" t="shared" si="3" ref="A6:A13">A5+1</f>
        <v>3</v>
      </c>
      <c r="B6" s="35">
        <v>2</v>
      </c>
      <c r="C6" s="21" t="s">
        <v>20</v>
      </c>
      <c r="D6" s="22">
        <v>76778</v>
      </c>
      <c r="E6" s="36">
        <f t="shared" si="0"/>
        <v>22241.599073001158</v>
      </c>
      <c r="F6" s="22">
        <v>125251</v>
      </c>
      <c r="G6" s="23">
        <f>(D6-F6)/F6</f>
        <v>-0.3870068901645496</v>
      </c>
      <c r="H6" s="22">
        <v>4563</v>
      </c>
      <c r="I6" s="18">
        <v>72</v>
      </c>
      <c r="J6" s="8">
        <f t="shared" si="1"/>
        <v>63.375</v>
      </c>
      <c r="K6" s="18">
        <v>12</v>
      </c>
      <c r="L6" s="36">
        <v>2</v>
      </c>
      <c r="M6" s="22">
        <v>274631</v>
      </c>
      <c r="N6" s="22">
        <v>18385</v>
      </c>
      <c r="O6" s="36">
        <f t="shared" si="2"/>
        <v>79557.06836616455</v>
      </c>
      <c r="P6" s="37">
        <v>41691</v>
      </c>
      <c r="Q6" s="38" t="s">
        <v>24</v>
      </c>
    </row>
    <row r="7" spans="1:17" ht="27.75" customHeight="1">
      <c r="A7" s="32">
        <f t="shared" si="3"/>
        <v>4</v>
      </c>
      <c r="B7" s="35">
        <v>1</v>
      </c>
      <c r="C7" s="21" t="s">
        <v>33</v>
      </c>
      <c r="D7" s="22">
        <v>73514.65</v>
      </c>
      <c r="E7" s="36">
        <f t="shared" si="0"/>
        <v>21296.24855156431</v>
      </c>
      <c r="F7" s="22">
        <v>126640</v>
      </c>
      <c r="G7" s="23">
        <f>(D7-F7)/F7</f>
        <v>-0.4194989734680986</v>
      </c>
      <c r="H7" s="22">
        <v>4894</v>
      </c>
      <c r="I7" s="18">
        <v>104</v>
      </c>
      <c r="J7" s="8">
        <f t="shared" si="1"/>
        <v>47.05769230769231</v>
      </c>
      <c r="K7" s="18">
        <v>12</v>
      </c>
      <c r="L7" s="36">
        <v>2</v>
      </c>
      <c r="M7" s="22">
        <v>237643.72</v>
      </c>
      <c r="N7" s="22">
        <v>16348</v>
      </c>
      <c r="O7" s="36">
        <f t="shared" si="2"/>
        <v>68842.32908458865</v>
      </c>
      <c r="P7" s="37">
        <v>41691</v>
      </c>
      <c r="Q7" s="38" t="s">
        <v>54</v>
      </c>
    </row>
    <row r="8" spans="1:17" ht="27.75" customHeight="1">
      <c r="A8" s="32">
        <f t="shared" si="3"/>
        <v>5</v>
      </c>
      <c r="B8" s="35">
        <v>3</v>
      </c>
      <c r="C8" s="21" t="s">
        <v>13</v>
      </c>
      <c r="D8" s="22">
        <v>69049.81</v>
      </c>
      <c r="E8" s="36">
        <f t="shared" si="0"/>
        <v>20002.841830822712</v>
      </c>
      <c r="F8" s="22">
        <v>121075.63</v>
      </c>
      <c r="G8" s="23">
        <f>(D8-F8)/F8</f>
        <v>-0.42969687624173425</v>
      </c>
      <c r="H8" s="22">
        <v>3507</v>
      </c>
      <c r="I8" s="18">
        <v>71</v>
      </c>
      <c r="J8" s="8">
        <f t="shared" si="1"/>
        <v>49.394366197183096</v>
      </c>
      <c r="K8" s="18">
        <v>10</v>
      </c>
      <c r="L8" s="36">
        <v>2</v>
      </c>
      <c r="M8" s="22">
        <v>266437.94</v>
      </c>
      <c r="N8" s="22">
        <v>15355</v>
      </c>
      <c r="O8" s="36">
        <f t="shared" si="2"/>
        <v>77183.64426419468</v>
      </c>
      <c r="P8" s="37">
        <v>41691</v>
      </c>
      <c r="Q8" s="38" t="s">
        <v>54</v>
      </c>
    </row>
    <row r="9" spans="1:17" ht="27.75" customHeight="1">
      <c r="A9" s="32">
        <f t="shared" si="3"/>
        <v>6</v>
      </c>
      <c r="B9" s="35" t="s">
        <v>27</v>
      </c>
      <c r="C9" s="21" t="s">
        <v>42</v>
      </c>
      <c r="D9" s="22">
        <v>46992.7</v>
      </c>
      <c r="E9" s="36">
        <f t="shared" si="0"/>
        <v>13613.180764774042</v>
      </c>
      <c r="F9" s="22" t="s">
        <v>0</v>
      </c>
      <c r="G9" s="23" t="s">
        <v>0</v>
      </c>
      <c r="H9" s="22">
        <v>2804</v>
      </c>
      <c r="I9" s="18">
        <v>80</v>
      </c>
      <c r="J9" s="8">
        <f t="shared" si="1"/>
        <v>35.05</v>
      </c>
      <c r="K9" s="18">
        <v>9</v>
      </c>
      <c r="L9" s="36">
        <v>1</v>
      </c>
      <c r="M9" s="22">
        <v>46992.7</v>
      </c>
      <c r="N9" s="22">
        <v>2804</v>
      </c>
      <c r="O9" s="36">
        <f t="shared" si="2"/>
        <v>13613.180764774042</v>
      </c>
      <c r="P9" s="37">
        <v>41698</v>
      </c>
      <c r="Q9" s="38" t="s">
        <v>54</v>
      </c>
    </row>
    <row r="10" spans="1:17" ht="27.75" customHeight="1">
      <c r="A10" s="32">
        <f t="shared" si="3"/>
        <v>7</v>
      </c>
      <c r="B10" s="35">
        <v>5</v>
      </c>
      <c r="C10" s="21" t="s">
        <v>26</v>
      </c>
      <c r="D10" s="22">
        <v>39933.5</v>
      </c>
      <c r="E10" s="36">
        <f t="shared" si="0"/>
        <v>11568.221320973349</v>
      </c>
      <c r="F10" s="22">
        <v>70177.2</v>
      </c>
      <c r="G10" s="23">
        <f>(D10-F10)/F10</f>
        <v>-0.43096190785611277</v>
      </c>
      <c r="H10" s="22">
        <v>2218</v>
      </c>
      <c r="I10" s="18">
        <v>48</v>
      </c>
      <c r="J10" s="8">
        <f t="shared" si="1"/>
        <v>46.208333333333336</v>
      </c>
      <c r="K10" s="18">
        <v>11</v>
      </c>
      <c r="L10" s="36">
        <v>8</v>
      </c>
      <c r="M10" s="22">
        <v>4440444.859999999</v>
      </c>
      <c r="N10" s="22">
        <v>280616</v>
      </c>
      <c r="O10" s="36">
        <f t="shared" si="2"/>
        <v>1286339.7624565468</v>
      </c>
      <c r="P10" s="37">
        <v>41649</v>
      </c>
      <c r="Q10" s="38" t="s">
        <v>25</v>
      </c>
    </row>
    <row r="11" spans="1:17" ht="27.75" customHeight="1">
      <c r="A11" s="32">
        <f t="shared" si="3"/>
        <v>8</v>
      </c>
      <c r="B11" s="35">
        <v>4</v>
      </c>
      <c r="C11" s="21" t="s">
        <v>65</v>
      </c>
      <c r="D11" s="22">
        <v>37831.5</v>
      </c>
      <c r="E11" s="36">
        <f t="shared" si="0"/>
        <v>10959.298957126304</v>
      </c>
      <c r="F11" s="22">
        <v>93018.2</v>
      </c>
      <c r="G11" s="23">
        <f>(D11-F11)/F11</f>
        <v>-0.5932892702718393</v>
      </c>
      <c r="H11" s="22">
        <v>2309</v>
      </c>
      <c r="I11" s="18">
        <v>59</v>
      </c>
      <c r="J11" s="8">
        <f t="shared" si="1"/>
        <v>39.13559322033898</v>
      </c>
      <c r="K11" s="18">
        <v>11</v>
      </c>
      <c r="L11" s="36">
        <v>4</v>
      </c>
      <c r="M11" s="22">
        <v>1310708.79</v>
      </c>
      <c r="N11" s="22">
        <v>83658</v>
      </c>
      <c r="O11" s="36">
        <f t="shared" si="2"/>
        <v>379695.4779837775</v>
      </c>
      <c r="P11" s="37">
        <v>41677</v>
      </c>
      <c r="Q11" s="38" t="s">
        <v>53</v>
      </c>
    </row>
    <row r="12" spans="1:17" ht="27.75" customHeight="1">
      <c r="A12" s="32">
        <f t="shared" si="3"/>
        <v>9</v>
      </c>
      <c r="B12" s="35" t="s">
        <v>43</v>
      </c>
      <c r="C12" s="21" t="s">
        <v>45</v>
      </c>
      <c r="D12" s="22">
        <v>29805</v>
      </c>
      <c r="E12" s="36">
        <f t="shared" si="0"/>
        <v>8634.125144843569</v>
      </c>
      <c r="F12" s="22" t="s">
        <v>0</v>
      </c>
      <c r="G12" s="23" t="s">
        <v>0</v>
      </c>
      <c r="H12" s="22">
        <v>2031</v>
      </c>
      <c r="I12" s="18">
        <v>99</v>
      </c>
      <c r="J12" s="8">
        <f t="shared" si="1"/>
        <v>20.515151515151516</v>
      </c>
      <c r="K12" s="18">
        <v>14</v>
      </c>
      <c r="L12" s="36">
        <v>1</v>
      </c>
      <c r="M12" s="22">
        <v>29805</v>
      </c>
      <c r="N12" s="22">
        <v>2031</v>
      </c>
      <c r="O12" s="36">
        <f t="shared" si="2"/>
        <v>8634.125144843569</v>
      </c>
      <c r="P12" s="37">
        <v>41698</v>
      </c>
      <c r="Q12" s="38" t="s">
        <v>5</v>
      </c>
    </row>
    <row r="13" spans="1:17" ht="27.75" customHeight="1">
      <c r="A13" s="32">
        <f t="shared" si="3"/>
        <v>10</v>
      </c>
      <c r="B13" s="35">
        <v>6</v>
      </c>
      <c r="C13" s="21" t="s">
        <v>62</v>
      </c>
      <c r="D13" s="22">
        <v>15350.42</v>
      </c>
      <c r="E13" s="36">
        <f t="shared" si="0"/>
        <v>4446.819235225956</v>
      </c>
      <c r="F13" s="22">
        <v>39926.96</v>
      </c>
      <c r="G13" s="23">
        <f>(D13-F13)/F13</f>
        <v>-0.6155374714228181</v>
      </c>
      <c r="H13" s="22">
        <v>1104</v>
      </c>
      <c r="I13" s="18">
        <v>40</v>
      </c>
      <c r="J13" s="8">
        <f t="shared" si="1"/>
        <v>27.6</v>
      </c>
      <c r="K13" s="18">
        <v>8</v>
      </c>
      <c r="L13" s="36">
        <v>4</v>
      </c>
      <c r="M13" s="22">
        <v>277689.9</v>
      </c>
      <c r="N13" s="22">
        <v>21170</v>
      </c>
      <c r="O13" s="36">
        <f t="shared" si="2"/>
        <v>80443.19235225956</v>
      </c>
      <c r="P13" s="37">
        <v>41677</v>
      </c>
      <c r="Q13" s="38" t="s">
        <v>66</v>
      </c>
    </row>
    <row r="14" spans="1:17" ht="12.75">
      <c r="A14" s="7"/>
      <c r="B14" s="7"/>
      <c r="C14" s="24" t="s">
        <v>9</v>
      </c>
      <c r="D14" s="10">
        <f>SUM(D4:D13)</f>
        <v>550925.3</v>
      </c>
      <c r="E14" s="10">
        <f>SUM(E4:E13)</f>
        <v>159595.97334878333</v>
      </c>
      <c r="F14" s="10">
        <v>652629.91</v>
      </c>
      <c r="G14" s="26">
        <f>(D14-F14)/F14</f>
        <v>-0.1558381073892246</v>
      </c>
      <c r="H14" s="10">
        <f>SUM(H4:H13)</f>
        <v>33575</v>
      </c>
      <c r="I14" s="25"/>
      <c r="J14" s="11"/>
      <c r="K14" s="12"/>
      <c r="L14" s="11"/>
      <c r="M14" s="9"/>
      <c r="N14" s="9"/>
      <c r="O14" s="19"/>
      <c r="P14" s="20"/>
      <c r="Q14" s="33"/>
    </row>
    <row r="15" spans="1:17" ht="12.75">
      <c r="A15" s="13"/>
      <c r="B15" s="13"/>
      <c r="C15" s="27"/>
      <c r="D15" s="14"/>
      <c r="E15" s="15"/>
      <c r="F15" s="14"/>
      <c r="G15" s="15"/>
      <c r="H15" s="14"/>
      <c r="I15" s="15"/>
      <c r="J15" s="16"/>
      <c r="K15" s="15"/>
      <c r="L15" s="16"/>
      <c r="M15" s="15"/>
      <c r="N15" s="15"/>
      <c r="O15" s="15"/>
      <c r="P15" s="17"/>
      <c r="Q15" s="34"/>
    </row>
    <row r="16" spans="1:17" ht="27.75" customHeight="1">
      <c r="A16" s="32">
        <v>11</v>
      </c>
      <c r="B16" s="35" t="s">
        <v>19</v>
      </c>
      <c r="C16" s="21" t="s">
        <v>23</v>
      </c>
      <c r="D16" s="22">
        <v>13570.5</v>
      </c>
      <c r="E16" s="36">
        <f aca="true" t="shared" si="4" ref="E16:E25">D16/3.452</f>
        <v>3931.199304750869</v>
      </c>
      <c r="F16" s="22" t="s">
        <v>0</v>
      </c>
      <c r="G16" s="23" t="s">
        <v>0</v>
      </c>
      <c r="H16" s="22">
        <v>760</v>
      </c>
      <c r="I16" s="18">
        <v>30</v>
      </c>
      <c r="J16" s="8">
        <f aca="true" t="shared" si="5" ref="J16:J25">H16/I16</f>
        <v>25.333333333333332</v>
      </c>
      <c r="K16" s="18">
        <v>3</v>
      </c>
      <c r="L16" s="36">
        <v>1</v>
      </c>
      <c r="M16" s="22">
        <v>13570.5</v>
      </c>
      <c r="N16" s="22">
        <v>760</v>
      </c>
      <c r="O16" s="36">
        <f aca="true" t="shared" si="6" ref="O16:O25">M16/3.452</f>
        <v>3931.199304750869</v>
      </c>
      <c r="P16" s="37">
        <v>41698</v>
      </c>
      <c r="Q16" s="38" t="s">
        <v>22</v>
      </c>
    </row>
    <row r="17" spans="1:17" ht="27.75" customHeight="1">
      <c r="A17" s="32">
        <f>A16+1</f>
        <v>12</v>
      </c>
      <c r="B17" s="35">
        <v>9</v>
      </c>
      <c r="C17" s="21" t="s">
        <v>64</v>
      </c>
      <c r="D17" s="22">
        <v>10936</v>
      </c>
      <c r="E17" s="36">
        <f t="shared" si="4"/>
        <v>3168.018539976825</v>
      </c>
      <c r="F17" s="22">
        <v>16918</v>
      </c>
      <c r="G17" s="23">
        <f aca="true" t="shared" si="7" ref="G17:G26">(D17-F17)/F17</f>
        <v>-0.35358789455018325</v>
      </c>
      <c r="H17" s="22">
        <v>682</v>
      </c>
      <c r="I17" s="18">
        <v>25</v>
      </c>
      <c r="J17" s="8">
        <f t="shared" si="5"/>
        <v>27.28</v>
      </c>
      <c r="K17" s="18">
        <v>6</v>
      </c>
      <c r="L17" s="36">
        <v>4</v>
      </c>
      <c r="M17" s="22">
        <v>157575.5</v>
      </c>
      <c r="N17" s="22">
        <v>10208</v>
      </c>
      <c r="O17" s="36">
        <f t="shared" si="6"/>
        <v>45647.595596755506</v>
      </c>
      <c r="P17" s="37">
        <v>41677</v>
      </c>
      <c r="Q17" s="38" t="s">
        <v>53</v>
      </c>
    </row>
    <row r="18" spans="1:17" ht="27.75" customHeight="1">
      <c r="A18" s="32">
        <f aca="true" t="shared" si="8" ref="A18:A25">A17+1</f>
        <v>13</v>
      </c>
      <c r="B18" s="35">
        <v>7</v>
      </c>
      <c r="C18" s="21" t="s">
        <v>31</v>
      </c>
      <c r="D18" s="22">
        <v>10125.7</v>
      </c>
      <c r="E18" s="36">
        <f t="shared" si="4"/>
        <v>2933.285052143685</v>
      </c>
      <c r="F18" s="22">
        <v>23826</v>
      </c>
      <c r="G18" s="23">
        <f t="shared" si="7"/>
        <v>-0.5750146898346344</v>
      </c>
      <c r="H18" s="22">
        <v>590</v>
      </c>
      <c r="I18" s="18">
        <v>16</v>
      </c>
      <c r="J18" s="8">
        <f t="shared" si="5"/>
        <v>36.875</v>
      </c>
      <c r="K18" s="18">
        <v>6</v>
      </c>
      <c r="L18" s="36">
        <v>3</v>
      </c>
      <c r="M18" s="22">
        <v>169900.7</v>
      </c>
      <c r="N18" s="22">
        <v>10778</v>
      </c>
      <c r="O18" s="36">
        <f t="shared" si="6"/>
        <v>49218.047508690615</v>
      </c>
      <c r="P18" s="37">
        <v>41684</v>
      </c>
      <c r="Q18" s="38" t="s">
        <v>30</v>
      </c>
    </row>
    <row r="19" spans="1:17" ht="27.75" customHeight="1">
      <c r="A19" s="32">
        <f t="shared" si="8"/>
        <v>14</v>
      </c>
      <c r="B19" s="35">
        <v>10</v>
      </c>
      <c r="C19" s="21" t="s">
        <v>59</v>
      </c>
      <c r="D19" s="22">
        <v>5497.5</v>
      </c>
      <c r="E19" s="36">
        <f t="shared" si="4"/>
        <v>1592.5550405561994</v>
      </c>
      <c r="F19" s="22">
        <v>15859.92</v>
      </c>
      <c r="G19" s="23">
        <f t="shared" si="7"/>
        <v>-0.6533715176369111</v>
      </c>
      <c r="H19" s="22">
        <v>403</v>
      </c>
      <c r="I19" s="18">
        <v>14</v>
      </c>
      <c r="J19" s="8">
        <f t="shared" si="5"/>
        <v>28.785714285714285</v>
      </c>
      <c r="K19" s="18">
        <v>5</v>
      </c>
      <c r="L19" s="36">
        <v>9</v>
      </c>
      <c r="M19" s="22">
        <v>1781320.74</v>
      </c>
      <c r="N19" s="22">
        <v>121582</v>
      </c>
      <c r="O19" s="36">
        <f t="shared" si="6"/>
        <v>516025.70683661645</v>
      </c>
      <c r="P19" s="37">
        <v>41642</v>
      </c>
      <c r="Q19" s="38" t="s">
        <v>60</v>
      </c>
    </row>
    <row r="20" spans="1:17" ht="27.75" customHeight="1">
      <c r="A20" s="32">
        <f t="shared" si="8"/>
        <v>15</v>
      </c>
      <c r="B20" s="35">
        <v>8</v>
      </c>
      <c r="C20" s="21" t="s">
        <v>58</v>
      </c>
      <c r="D20" s="22">
        <v>3634</v>
      </c>
      <c r="E20" s="36">
        <f t="shared" si="4"/>
        <v>1052.723059096176</v>
      </c>
      <c r="F20" s="22">
        <v>19937</v>
      </c>
      <c r="G20" s="23">
        <f t="shared" si="7"/>
        <v>-0.8177258363846115</v>
      </c>
      <c r="H20" s="22">
        <v>305</v>
      </c>
      <c r="I20" s="18">
        <v>24</v>
      </c>
      <c r="J20" s="8">
        <f t="shared" si="5"/>
        <v>12.708333333333334</v>
      </c>
      <c r="K20" s="18">
        <v>6</v>
      </c>
      <c r="L20" s="36">
        <v>6</v>
      </c>
      <c r="M20" s="22">
        <v>335724</v>
      </c>
      <c r="N20" s="22">
        <v>23841</v>
      </c>
      <c r="O20" s="36">
        <f t="shared" si="6"/>
        <v>97254.92468134414</v>
      </c>
      <c r="P20" s="37">
        <v>41663</v>
      </c>
      <c r="Q20" s="38" t="s">
        <v>24</v>
      </c>
    </row>
    <row r="21" spans="1:17" ht="27.75" customHeight="1">
      <c r="A21" s="32">
        <f t="shared" si="8"/>
        <v>16</v>
      </c>
      <c r="B21" s="35">
        <v>11</v>
      </c>
      <c r="C21" s="21" t="s">
        <v>29</v>
      </c>
      <c r="D21" s="22">
        <v>3228.5</v>
      </c>
      <c r="E21" s="36">
        <f t="shared" si="4"/>
        <v>935.2549246813442</v>
      </c>
      <c r="F21" s="22">
        <v>13088</v>
      </c>
      <c r="G21" s="23">
        <f t="shared" si="7"/>
        <v>-0.7533236552567237</v>
      </c>
      <c r="H21" s="22">
        <v>183</v>
      </c>
      <c r="I21" s="18">
        <v>6</v>
      </c>
      <c r="J21" s="8">
        <f t="shared" si="5"/>
        <v>30.5</v>
      </c>
      <c r="K21" s="18">
        <v>2</v>
      </c>
      <c r="L21" s="36">
        <v>3</v>
      </c>
      <c r="M21" s="22">
        <v>119907.2</v>
      </c>
      <c r="N21" s="22">
        <v>7711</v>
      </c>
      <c r="O21" s="36">
        <f t="shared" si="6"/>
        <v>34735.573580533026</v>
      </c>
      <c r="P21" s="37">
        <v>41684</v>
      </c>
      <c r="Q21" s="38" t="s">
        <v>17</v>
      </c>
    </row>
    <row r="22" spans="1:17" ht="27.75" customHeight="1">
      <c r="A22" s="32">
        <f t="shared" si="8"/>
        <v>17</v>
      </c>
      <c r="B22" s="35">
        <v>12</v>
      </c>
      <c r="C22" s="21" t="s">
        <v>32</v>
      </c>
      <c r="D22" s="22">
        <v>1625.5</v>
      </c>
      <c r="E22" s="36">
        <f t="shared" si="4"/>
        <v>470.8864426419467</v>
      </c>
      <c r="F22" s="22">
        <v>11243.5</v>
      </c>
      <c r="G22" s="23">
        <f t="shared" si="7"/>
        <v>-0.855427580379775</v>
      </c>
      <c r="H22" s="22">
        <v>97</v>
      </c>
      <c r="I22" s="18">
        <v>4</v>
      </c>
      <c r="J22" s="8">
        <f t="shared" si="5"/>
        <v>24.25</v>
      </c>
      <c r="K22" s="18">
        <v>2</v>
      </c>
      <c r="L22" s="36">
        <v>3</v>
      </c>
      <c r="M22" s="22">
        <v>118552.5</v>
      </c>
      <c r="N22" s="22">
        <v>7616</v>
      </c>
      <c r="O22" s="36">
        <f t="shared" si="6"/>
        <v>34343.134414831984</v>
      </c>
      <c r="P22" s="37">
        <v>41684</v>
      </c>
      <c r="Q22" s="38" t="s">
        <v>66</v>
      </c>
    </row>
    <row r="23" spans="1:17" ht="27.75" customHeight="1">
      <c r="A23" s="32">
        <f t="shared" si="8"/>
        <v>18</v>
      </c>
      <c r="B23" s="35">
        <v>14</v>
      </c>
      <c r="C23" s="21" t="s">
        <v>4</v>
      </c>
      <c r="D23" s="22">
        <v>1510</v>
      </c>
      <c r="E23" s="36">
        <f t="shared" si="4"/>
        <v>437.42757821552726</v>
      </c>
      <c r="F23" s="22">
        <v>4531</v>
      </c>
      <c r="G23" s="23">
        <f t="shared" si="7"/>
        <v>-0.6667402339439418</v>
      </c>
      <c r="H23" s="22">
        <v>91</v>
      </c>
      <c r="I23" s="18">
        <v>9</v>
      </c>
      <c r="J23" s="8">
        <f t="shared" si="5"/>
        <v>10.11111111111111</v>
      </c>
      <c r="K23" s="18">
        <v>2</v>
      </c>
      <c r="L23" s="36">
        <v>5</v>
      </c>
      <c r="M23" s="22">
        <v>186579.5</v>
      </c>
      <c r="N23" s="22">
        <v>12975</v>
      </c>
      <c r="O23" s="36">
        <f t="shared" si="6"/>
        <v>54049.68134414832</v>
      </c>
      <c r="P23" s="37">
        <v>41670</v>
      </c>
      <c r="Q23" s="38" t="s">
        <v>5</v>
      </c>
    </row>
    <row r="24" spans="1:17" ht="27.75" customHeight="1">
      <c r="A24" s="32">
        <f t="shared" si="8"/>
        <v>19</v>
      </c>
      <c r="B24" s="35">
        <v>19</v>
      </c>
      <c r="C24" s="21" t="s">
        <v>57</v>
      </c>
      <c r="D24" s="22">
        <v>1382</v>
      </c>
      <c r="E24" s="36">
        <f t="shared" si="4"/>
        <v>400.3476245654693</v>
      </c>
      <c r="F24" s="22">
        <v>914</v>
      </c>
      <c r="G24" s="23">
        <f t="shared" si="7"/>
        <v>0.5120350109409191</v>
      </c>
      <c r="H24" s="22">
        <v>97</v>
      </c>
      <c r="I24" s="18">
        <v>3</v>
      </c>
      <c r="J24" s="8">
        <f t="shared" si="5"/>
        <v>32.333333333333336</v>
      </c>
      <c r="K24" s="18">
        <v>1</v>
      </c>
      <c r="L24" s="36">
        <v>6</v>
      </c>
      <c r="M24" s="22">
        <v>78279.5</v>
      </c>
      <c r="N24" s="22">
        <v>5285</v>
      </c>
      <c r="O24" s="36">
        <f t="shared" si="6"/>
        <v>22676.56431054461</v>
      </c>
      <c r="P24" s="37">
        <v>41663</v>
      </c>
      <c r="Q24" s="38" t="s">
        <v>3</v>
      </c>
    </row>
    <row r="25" spans="1:17" ht="27.75" customHeight="1">
      <c r="A25" s="32">
        <f t="shared" si="8"/>
        <v>20</v>
      </c>
      <c r="B25" s="35">
        <v>13</v>
      </c>
      <c r="C25" s="21" t="s">
        <v>63</v>
      </c>
      <c r="D25" s="22">
        <v>1122.5</v>
      </c>
      <c r="E25" s="36">
        <f t="shared" si="4"/>
        <v>325.1738122827347</v>
      </c>
      <c r="F25" s="22">
        <v>8797.5</v>
      </c>
      <c r="G25" s="23">
        <f t="shared" si="7"/>
        <v>-0.8724069337880079</v>
      </c>
      <c r="H25" s="22">
        <v>66</v>
      </c>
      <c r="I25" s="18">
        <v>4</v>
      </c>
      <c r="J25" s="8">
        <f t="shared" si="5"/>
        <v>16.5</v>
      </c>
      <c r="K25" s="18">
        <v>2</v>
      </c>
      <c r="L25" s="36">
        <v>4</v>
      </c>
      <c r="M25" s="22">
        <v>140105.8</v>
      </c>
      <c r="N25" s="22">
        <v>8959</v>
      </c>
      <c r="O25" s="36">
        <f t="shared" si="6"/>
        <v>40586.84820393974</v>
      </c>
      <c r="P25" s="37">
        <v>41677</v>
      </c>
      <c r="Q25" s="38" t="s">
        <v>3</v>
      </c>
    </row>
    <row r="26" spans="1:17" ht="12.75">
      <c r="A26" s="32"/>
      <c r="B26" s="7"/>
      <c r="C26" s="24" t="s">
        <v>28</v>
      </c>
      <c r="D26" s="10">
        <f>SUM(D16:D25)+D14</f>
        <v>603557.5</v>
      </c>
      <c r="E26" s="10">
        <f>SUM(E16:E25)+E14</f>
        <v>174842.84472769412</v>
      </c>
      <c r="F26" s="10">
        <v>697634.91</v>
      </c>
      <c r="G26" s="26">
        <f t="shared" si="7"/>
        <v>-0.13485192419628203</v>
      </c>
      <c r="H26" s="10">
        <f>SUM(H16:H25)+H14</f>
        <v>36849</v>
      </c>
      <c r="I26" s="25"/>
      <c r="J26" s="8"/>
      <c r="K26" s="12"/>
      <c r="L26" s="11"/>
      <c r="M26" s="9"/>
      <c r="N26" s="9"/>
      <c r="O26" s="19"/>
      <c r="P26" s="20"/>
      <c r="Q26" s="33"/>
    </row>
    <row r="27" spans="1:17" ht="12.75">
      <c r="A27" s="13"/>
      <c r="B27" s="13"/>
      <c r="C27" s="27"/>
      <c r="D27" s="14" t="s">
        <v>56</v>
      </c>
      <c r="E27" s="15"/>
      <c r="F27" s="14" t="s">
        <v>1</v>
      </c>
      <c r="G27" s="15"/>
      <c r="H27" s="14"/>
      <c r="I27" s="15"/>
      <c r="J27" s="16"/>
      <c r="K27" s="15"/>
      <c r="L27" s="16"/>
      <c r="M27" s="15"/>
      <c r="N27" s="15"/>
      <c r="O27" s="15"/>
      <c r="P27" s="17"/>
      <c r="Q27" s="34"/>
    </row>
    <row r="28" spans="1:17" ht="27.75" customHeight="1">
      <c r="A28" s="32">
        <f>A25+1</f>
        <v>21</v>
      </c>
      <c r="B28" s="35" t="s">
        <v>0</v>
      </c>
      <c r="C28" s="21" t="s">
        <v>39</v>
      </c>
      <c r="D28" s="22">
        <v>423</v>
      </c>
      <c r="E28" s="36">
        <f aca="true" t="shared" si="9" ref="E28:E33">D28/3.452</f>
        <v>122.53765932792584</v>
      </c>
      <c r="F28" s="22" t="s">
        <v>0</v>
      </c>
      <c r="G28" s="23" t="s">
        <v>0</v>
      </c>
      <c r="H28" s="22">
        <v>30</v>
      </c>
      <c r="I28" s="18">
        <v>1</v>
      </c>
      <c r="J28" s="8">
        <f aca="true" t="shared" si="10" ref="J28:J33">H28/I28</f>
        <v>30</v>
      </c>
      <c r="K28" s="18">
        <v>1</v>
      </c>
      <c r="L28" s="36">
        <v>21</v>
      </c>
      <c r="M28" s="22">
        <v>204889</v>
      </c>
      <c r="N28" s="22">
        <v>14026</v>
      </c>
      <c r="O28" s="36">
        <f aca="true" t="shared" si="11" ref="O28:O33">M28/3.452</f>
        <v>59353.70799536501</v>
      </c>
      <c r="P28" s="37">
        <v>41551</v>
      </c>
      <c r="Q28" s="38" t="s">
        <v>40</v>
      </c>
    </row>
    <row r="29" spans="1:17" ht="27.75" customHeight="1">
      <c r="A29" s="32">
        <f>A28+1</f>
        <v>22</v>
      </c>
      <c r="B29" s="35">
        <v>22</v>
      </c>
      <c r="C29" s="21" t="s">
        <v>14</v>
      </c>
      <c r="D29" s="22">
        <v>336</v>
      </c>
      <c r="E29" s="36">
        <f t="shared" si="9"/>
        <v>97.33487833140208</v>
      </c>
      <c r="F29" s="22">
        <v>290</v>
      </c>
      <c r="G29" s="23">
        <f>(D29-F29)/F29</f>
        <v>0.15862068965517243</v>
      </c>
      <c r="H29" s="22">
        <v>24</v>
      </c>
      <c r="I29" s="18">
        <v>2</v>
      </c>
      <c r="J29" s="8">
        <f t="shared" si="10"/>
        <v>12</v>
      </c>
      <c r="K29" s="18">
        <v>1</v>
      </c>
      <c r="L29" s="36">
        <v>10</v>
      </c>
      <c r="M29" s="22">
        <v>21096</v>
      </c>
      <c r="N29" s="22">
        <v>1916</v>
      </c>
      <c r="O29" s="36">
        <f t="shared" si="11"/>
        <v>6111.239860950174</v>
      </c>
      <c r="P29" s="37">
        <v>41628</v>
      </c>
      <c r="Q29" s="38" t="s">
        <v>15</v>
      </c>
    </row>
    <row r="30" spans="1:17" ht="27.75" customHeight="1">
      <c r="A30" s="32">
        <f>A29+1</f>
        <v>23</v>
      </c>
      <c r="B30" s="35">
        <v>25</v>
      </c>
      <c r="C30" s="21" t="s">
        <v>10</v>
      </c>
      <c r="D30" s="22">
        <v>180</v>
      </c>
      <c r="E30" s="36">
        <f t="shared" si="9"/>
        <v>52.14368482039397</v>
      </c>
      <c r="F30" s="22">
        <v>156</v>
      </c>
      <c r="G30" s="23">
        <f>(D30-F30)/F30</f>
        <v>0.15384615384615385</v>
      </c>
      <c r="H30" s="22">
        <v>12</v>
      </c>
      <c r="I30" s="18">
        <v>1</v>
      </c>
      <c r="J30" s="8">
        <f t="shared" si="10"/>
        <v>12</v>
      </c>
      <c r="K30" s="18">
        <v>1</v>
      </c>
      <c r="L30" s="36">
        <v>13</v>
      </c>
      <c r="M30" s="22">
        <v>25176</v>
      </c>
      <c r="N30" s="22">
        <v>1986</v>
      </c>
      <c r="O30" s="36">
        <f t="shared" si="11"/>
        <v>7293.163383545771</v>
      </c>
      <c r="P30" s="37">
        <v>41264</v>
      </c>
      <c r="Q30" s="38" t="s">
        <v>11</v>
      </c>
    </row>
    <row r="31" spans="1:17" ht="27.75" customHeight="1">
      <c r="A31" s="32">
        <f>A30+1</f>
        <v>24</v>
      </c>
      <c r="B31" s="35">
        <v>23</v>
      </c>
      <c r="C31" s="21" t="s">
        <v>16</v>
      </c>
      <c r="D31" s="22">
        <v>124</v>
      </c>
      <c r="E31" s="36">
        <f t="shared" si="9"/>
        <v>35.92120509849363</v>
      </c>
      <c r="F31" s="22">
        <v>190.67</v>
      </c>
      <c r="G31" s="23">
        <f>(D31-F31)/F31</f>
        <v>-0.3496617192007132</v>
      </c>
      <c r="H31" s="22">
        <v>16</v>
      </c>
      <c r="I31" s="18">
        <v>2</v>
      </c>
      <c r="J31" s="8">
        <f t="shared" si="10"/>
        <v>8</v>
      </c>
      <c r="K31" s="18">
        <v>1</v>
      </c>
      <c r="L31" s="36"/>
      <c r="M31" s="22">
        <v>14173.34</v>
      </c>
      <c r="N31" s="22">
        <v>1247</v>
      </c>
      <c r="O31" s="36">
        <f t="shared" si="11"/>
        <v>4105.8342989571265</v>
      </c>
      <c r="P31" s="37">
        <v>41621</v>
      </c>
      <c r="Q31" s="38" t="s">
        <v>53</v>
      </c>
    </row>
    <row r="32" spans="1:17" ht="27.75" customHeight="1">
      <c r="A32" s="32">
        <f>A31+1</f>
        <v>25</v>
      </c>
      <c r="B32" s="35" t="s">
        <v>0</v>
      </c>
      <c r="C32" s="21" t="s">
        <v>41</v>
      </c>
      <c r="D32" s="22">
        <v>108</v>
      </c>
      <c r="E32" s="36">
        <f t="shared" si="9"/>
        <v>31.286210892236387</v>
      </c>
      <c r="F32" s="22" t="s">
        <v>0</v>
      </c>
      <c r="G32" s="23" t="s">
        <v>0</v>
      </c>
      <c r="H32" s="22">
        <v>18</v>
      </c>
      <c r="I32" s="18">
        <v>2</v>
      </c>
      <c r="J32" s="8">
        <f t="shared" si="10"/>
        <v>9</v>
      </c>
      <c r="K32" s="18">
        <v>1</v>
      </c>
      <c r="L32" s="36"/>
      <c r="M32" s="22">
        <v>1783125</v>
      </c>
      <c r="N32" s="22">
        <v>118263</v>
      </c>
      <c r="O32" s="36">
        <f t="shared" si="11"/>
        <v>516548.3777520278</v>
      </c>
      <c r="P32" s="37">
        <v>41628</v>
      </c>
      <c r="Q32" s="38" t="s">
        <v>53</v>
      </c>
    </row>
    <row r="33" spans="1:17" ht="27.75" customHeight="1">
      <c r="A33" s="32">
        <f>A32+1</f>
        <v>26</v>
      </c>
      <c r="B33" s="35">
        <v>17</v>
      </c>
      <c r="C33" s="21" t="s">
        <v>12</v>
      </c>
      <c r="D33" s="22">
        <v>86</v>
      </c>
      <c r="E33" s="36">
        <f t="shared" si="9"/>
        <v>24.913093858632678</v>
      </c>
      <c r="F33" s="22">
        <v>1202</v>
      </c>
      <c r="G33" s="23">
        <f>(D33-F33)/F33</f>
        <v>-0.9284525790349417</v>
      </c>
      <c r="H33" s="22">
        <v>10</v>
      </c>
      <c r="I33" s="18">
        <v>3</v>
      </c>
      <c r="J33" s="8">
        <f t="shared" si="10"/>
        <v>3.3333333333333335</v>
      </c>
      <c r="K33" s="18">
        <v>1</v>
      </c>
      <c r="L33" s="36">
        <v>2</v>
      </c>
      <c r="M33" s="22">
        <v>1770</v>
      </c>
      <c r="N33" s="22">
        <v>132</v>
      </c>
      <c r="O33" s="36">
        <f t="shared" si="11"/>
        <v>512.7462340672074</v>
      </c>
      <c r="P33" s="37">
        <v>41691</v>
      </c>
      <c r="Q33" s="38" t="s">
        <v>61</v>
      </c>
    </row>
    <row r="34" spans="1:17" ht="12.75">
      <c r="A34" s="7"/>
      <c r="B34" s="7"/>
      <c r="C34" s="24" t="s">
        <v>6</v>
      </c>
      <c r="D34" s="10">
        <f>SUM(D28:D33)+D26</f>
        <v>604814.5</v>
      </c>
      <c r="E34" s="10">
        <f>SUM(E28:E33)+E26</f>
        <v>175206.9814600232</v>
      </c>
      <c r="F34" s="10">
        <v>698837.5800000001</v>
      </c>
      <c r="G34" s="26">
        <f>(D34-F34)/F34</f>
        <v>-0.13454210633606747</v>
      </c>
      <c r="H34" s="10">
        <f>SUM(H28:H33)+H26</f>
        <v>36959</v>
      </c>
      <c r="I34" s="25"/>
      <c r="J34" s="8"/>
      <c r="K34" s="12"/>
      <c r="L34" s="11"/>
      <c r="M34" s="9"/>
      <c r="N34" s="9"/>
      <c r="O34" s="36"/>
      <c r="P34" s="20"/>
      <c r="Q34" s="33"/>
    </row>
    <row r="35" spans="1:17" ht="12.75">
      <c r="A35" s="13"/>
      <c r="B35" s="13"/>
      <c r="C35" s="27"/>
      <c r="D35" s="14" t="s">
        <v>56</v>
      </c>
      <c r="E35" s="15"/>
      <c r="F35" s="14" t="s">
        <v>1</v>
      </c>
      <c r="G35" s="15"/>
      <c r="H35" s="14"/>
      <c r="I35" s="15"/>
      <c r="J35" s="16"/>
      <c r="K35" s="15"/>
      <c r="L35" s="16"/>
      <c r="M35" s="15"/>
      <c r="N35" s="15"/>
      <c r="O35" s="15"/>
      <c r="P35" s="17"/>
      <c r="Q35" s="34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edvinasp</dc:creator>
  <cp:keywords/>
  <dc:description/>
  <cp:lastModifiedBy>Edvinas Puksta</cp:lastModifiedBy>
  <cp:lastPrinted>2012-07-23T12:02:51Z</cp:lastPrinted>
  <dcterms:created xsi:type="dcterms:W3CDTF">2010-06-21T12:51:40Z</dcterms:created>
  <dcterms:modified xsi:type="dcterms:W3CDTF">2014-03-03T13:16:46Z</dcterms:modified>
  <cp:category/>
  <cp:version/>
  <cp:contentType/>
  <cp:contentStatus/>
</cp:coreProperties>
</file>