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tabRatio="601" activeTab="0"/>
  </bookViews>
  <sheets>
    <sheet name="Gegužės 16 - 22 d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<sst xmlns="http://schemas.openxmlformats.org/spreadsheetml/2006/main" count="86" uniqueCount="66">
  <si>
    <t>Theatrical Film Distribution /
20th Century Fox</t>
  </si>
  <si>
    <t>Gražuolė ir pabaisa
(La belle et la bête)</t>
  </si>
  <si>
    <t>ACME Film /
Sony</t>
  </si>
  <si>
    <t>Kita moteris
(The Other Woman)</t>
  </si>
  <si>
    <t>Forum Cinemas /
Paramount</t>
  </si>
  <si>
    <t>Nojaus laivas
(Noah)</t>
  </si>
  <si>
    <t>Gegužės 16 - 22 d. Lietuvos kino teatruose rodytų filmų top-30</t>
  </si>
  <si>
    <t>Gegužės
9 - 15 d. 
pajamos
(Lt)</t>
  </si>
  <si>
    <t>Gegužės
16 - 22 d. 
pajamos
(Lt)</t>
  </si>
  <si>
    <t>Gegužės
16 - 22 d. 
žiūrovų
sk.</t>
  </si>
  <si>
    <t>Gegužės
16 - 22 d. 
pajamos
(Eur)</t>
  </si>
  <si>
    <t>N</t>
  </si>
  <si>
    <t>Nors mirk iš gėdos
(Walk of Shame)</t>
  </si>
  <si>
    <t>ACME Film</t>
  </si>
  <si>
    <t>IS</t>
  </si>
  <si>
    <t>Išankstiniai seansai</t>
  </si>
  <si>
    <t>Didis grožis
(La Grande belezza / The Great Beauty)</t>
  </si>
  <si>
    <t>Prior Entertainment</t>
  </si>
  <si>
    <t>Plytų rūmai
(Brick Mansions)</t>
  </si>
  <si>
    <t>Iksmenai: praėjusios ateities dienos
(X-Men: Days of Future Past)</t>
  </si>
  <si>
    <t>Rio 2</t>
  </si>
  <si>
    <t>Aš tuoj grįšiu
(On My Way / Elle S’En Va)</t>
  </si>
  <si>
    <t>A-One Films</t>
  </si>
  <si>
    <t>Okulus
(Oculus)</t>
  </si>
  <si>
    <t>Prior Entertainment</t>
  </si>
  <si>
    <t>Kino kultas</t>
  </si>
  <si>
    <t>Redirected / Už Lietuvą!
(Redirected)</t>
  </si>
  <si>
    <t xml:space="preserve">Bendros
pajamos 
(Lt) </t>
  </si>
  <si>
    <t>Ji
(Her)</t>
  </si>
  <si>
    <t>Stebuklų namai
(House Of Magic)</t>
  </si>
  <si>
    <t>Viešpatavimas
(Transcendence)</t>
  </si>
  <si>
    <t>Didžioji skruzdėlyčių karalystė
(Minuscule, Valley of the Lost Ants)</t>
  </si>
  <si>
    <t>ACME Film /
Warner Bros.</t>
  </si>
  <si>
    <t>Filomena
(Philomena)</t>
  </si>
  <si>
    <t>Theatrical Film Distribution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</si>
  <si>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</si>
  <si>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</si>
  <si>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</si>
  <si>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</si>
  <si>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</si>
  <si>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</si>
  <si>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</si>
  <si>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</si>
  <si>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</si>
  <si>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</si>
  <si>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</si>
  <si>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N</t>
  </si>
  <si>
    <t>Operacija "Riešutai"
(The Nut Job)</t>
  </si>
  <si>
    <t>Prior Entertainment</t>
  </si>
  <si>
    <t>Violeta
(Violette)</t>
  </si>
  <si>
    <t>Planeta</t>
  </si>
  <si>
    <t>Vestuvių čempionatas
(Family United)</t>
  </si>
  <si>
    <t>A-One Films</t>
  </si>
  <si>
    <t>Godzila
(Godzilla)</t>
  </si>
  <si>
    <t>IS</t>
  </si>
  <si>
    <t>Kaimynai
(Neighbors)</t>
  </si>
  <si>
    <t>Virtuvė Paryžiuje
(Kухня в Париже / Kuxnia v Parizhe)</t>
  </si>
  <si>
    <t>Garsų pasaulio įrašai</t>
  </si>
  <si>
    <t>Nebylios dvasios
(Quiet Ones)</t>
  </si>
  <si>
    <t>Nepaprastas žmogus-voras 2
(The Amazing Spider-Man 2)</t>
  </si>
  <si>
    <t>VISO (top10):</t>
  </si>
  <si>
    <t>-</t>
  </si>
  <si>
    <t>Viešbutis "Grand Budapest"
(The Grand Budapest Hotel)</t>
  </si>
  <si>
    <t>Top Film</t>
  </si>
  <si>
    <t>ACME Film</t>
  </si>
  <si>
    <t>VISO (top20):</t>
  </si>
</sst>
</file>

<file path=xl/styles.xml><?xml version="1.0" encoding="utf-8"?>
<styleSheet xmlns="http://schemas.openxmlformats.org/spreadsheetml/2006/main">
  <numFmts count="51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5.16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edvinui%2023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Brick%20Mansions_Litva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4.05.09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16 - 18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-22.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9  - 15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5.421875" style="3" bestFit="1" customWidth="1"/>
    <col min="4" max="5" width="10.7109375" style="3" bestFit="1" customWidth="1"/>
    <col min="6" max="6" width="9.7109375" style="3" bestFit="1" customWidth="1"/>
    <col min="7" max="7" width="10.8515625" style="3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6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43</v>
      </c>
      <c r="D3" s="39" t="s">
        <v>8</v>
      </c>
      <c r="E3" s="39" t="s">
        <v>10</v>
      </c>
      <c r="F3" s="39" t="s">
        <v>7</v>
      </c>
      <c r="G3" s="39" t="s">
        <v>44</v>
      </c>
      <c r="H3" s="39" t="s">
        <v>9</v>
      </c>
      <c r="I3" s="39" t="s">
        <v>40</v>
      </c>
      <c r="J3" s="39" t="s">
        <v>38</v>
      </c>
      <c r="K3" s="39" t="s">
        <v>41</v>
      </c>
      <c r="L3" s="39" t="s">
        <v>45</v>
      </c>
      <c r="M3" s="39" t="s">
        <v>27</v>
      </c>
      <c r="N3" s="39" t="s">
        <v>35</v>
      </c>
      <c r="O3" s="39" t="s">
        <v>42</v>
      </c>
      <c r="P3" s="39" t="s">
        <v>36</v>
      </c>
      <c r="Q3" s="40" t="s">
        <v>39</v>
      </c>
    </row>
    <row r="4" spans="1:17" ht="25.5" customHeight="1">
      <c r="A4" s="41">
        <v>1</v>
      </c>
      <c r="B4" s="55" t="s">
        <v>11</v>
      </c>
      <c r="C4" s="4" t="s">
        <v>53</v>
      </c>
      <c r="D4" s="30">
        <v>192575</v>
      </c>
      <c r="E4" s="48">
        <f>D4/3.452</f>
        <v>55786.500579374275</v>
      </c>
      <c r="F4" s="30" t="s">
        <v>61</v>
      </c>
      <c r="G4" s="15" t="s">
        <v>61</v>
      </c>
      <c r="H4" s="30">
        <v>10287</v>
      </c>
      <c r="I4" s="29">
        <v>263</v>
      </c>
      <c r="J4" s="27">
        <f>H4/I4</f>
        <v>39.11406844106464</v>
      </c>
      <c r="K4" s="29">
        <v>11</v>
      </c>
      <c r="L4" s="48">
        <v>1</v>
      </c>
      <c r="M4" s="30">
        <v>207825</v>
      </c>
      <c r="N4" s="30">
        <v>11098</v>
      </c>
      <c r="O4" s="48">
        <f>M4/3.452</f>
        <v>60204.22943221321</v>
      </c>
      <c r="P4" s="52">
        <v>41775</v>
      </c>
      <c r="Q4" s="36" t="s">
        <v>32</v>
      </c>
    </row>
    <row r="5" spans="1:17" ht="25.5" customHeight="1">
      <c r="A5" s="41">
        <f>A4+1</f>
        <v>2</v>
      </c>
      <c r="B5" s="55">
        <v>2</v>
      </c>
      <c r="C5" s="4" t="s">
        <v>47</v>
      </c>
      <c r="D5" s="30">
        <v>89331.32</v>
      </c>
      <c r="E5" s="48">
        <f>D5/3.452</f>
        <v>25878.134414831984</v>
      </c>
      <c r="F5" s="30">
        <v>127022.57</v>
      </c>
      <c r="G5" s="15">
        <f>(D5-F5)/F5</f>
        <v>-0.2967287624553652</v>
      </c>
      <c r="H5" s="30">
        <v>6485</v>
      </c>
      <c r="I5" s="29">
        <v>371</v>
      </c>
      <c r="J5" s="27">
        <f>H5/I5</f>
        <v>17.47978436657682</v>
      </c>
      <c r="K5" s="29">
        <v>19</v>
      </c>
      <c r="L5" s="48">
        <v>2</v>
      </c>
      <c r="M5" s="30">
        <v>232854.7</v>
      </c>
      <c r="N5" s="30">
        <v>16623</v>
      </c>
      <c r="O5" s="48">
        <f>M5/3.452</f>
        <v>67455.01158748553</v>
      </c>
      <c r="P5" s="52">
        <v>41768</v>
      </c>
      <c r="Q5" s="36" t="s">
        <v>48</v>
      </c>
    </row>
    <row r="6" spans="1:17" ht="25.5" customHeight="1">
      <c r="A6" s="41">
        <f aca="true" t="shared" si="0" ref="A6:A13">A5+1</f>
        <v>3</v>
      </c>
      <c r="B6" s="55">
        <v>3</v>
      </c>
      <c r="C6" s="4" t="s">
        <v>56</v>
      </c>
      <c r="D6" s="30">
        <v>54397</v>
      </c>
      <c r="E6" s="48">
        <f>D6/3.452</f>
        <v>15758.111239860951</v>
      </c>
      <c r="F6" s="30">
        <v>101133.5</v>
      </c>
      <c r="G6" s="15">
        <f>(D6-F6)/F6</f>
        <v>-0.4621267928035715</v>
      </c>
      <c r="H6" s="30">
        <v>3341</v>
      </c>
      <c r="I6" s="29">
        <v>133</v>
      </c>
      <c r="J6" s="27">
        <f>H6/I6</f>
        <v>25.1203007518797</v>
      </c>
      <c r="K6" s="29">
        <v>9</v>
      </c>
      <c r="L6" s="48">
        <v>2</v>
      </c>
      <c r="M6" s="30">
        <v>155542.5</v>
      </c>
      <c r="N6" s="30">
        <v>9436</v>
      </c>
      <c r="O6" s="48">
        <f>M6/3.452</f>
        <v>45058.661645422944</v>
      </c>
      <c r="P6" s="52">
        <v>41768</v>
      </c>
      <c r="Q6" s="36" t="s">
        <v>57</v>
      </c>
    </row>
    <row r="7" spans="1:17" ht="25.5" customHeight="1">
      <c r="A7" s="41">
        <f t="shared" si="0"/>
        <v>4</v>
      </c>
      <c r="B7" s="55">
        <v>1</v>
      </c>
      <c r="C7" s="4" t="s">
        <v>55</v>
      </c>
      <c r="D7" s="30">
        <v>46245</v>
      </c>
      <c r="E7" s="48">
        <f>D7/3.452</f>
        <v>13396.581691772886</v>
      </c>
      <c r="F7" s="30">
        <v>129669.6</v>
      </c>
      <c r="G7" s="15">
        <f>(D7-F7)/F7</f>
        <v>-0.6433628236687705</v>
      </c>
      <c r="H7" s="30">
        <v>2900</v>
      </c>
      <c r="I7" s="29">
        <v>185</v>
      </c>
      <c r="J7" s="27">
        <f>H7/I7</f>
        <v>15.675675675675675</v>
      </c>
      <c r="K7" s="29">
        <v>10</v>
      </c>
      <c r="L7" s="48">
        <v>2</v>
      </c>
      <c r="M7" s="30">
        <v>175914.6</v>
      </c>
      <c r="N7" s="30">
        <v>10982</v>
      </c>
      <c r="O7" s="48">
        <f>M7/3.452</f>
        <v>50960.19698725377</v>
      </c>
      <c r="P7" s="52">
        <v>41768</v>
      </c>
      <c r="Q7" s="36" t="s">
        <v>24</v>
      </c>
    </row>
    <row r="8" spans="1:17" ht="25.5" customHeight="1">
      <c r="A8" s="41">
        <f t="shared" si="0"/>
        <v>5</v>
      </c>
      <c r="B8" s="55" t="s">
        <v>46</v>
      </c>
      <c r="C8" s="4" t="s">
        <v>12</v>
      </c>
      <c r="D8" s="30">
        <v>38961</v>
      </c>
      <c r="E8" s="48">
        <f>D8/3.452</f>
        <v>11286.500579374277</v>
      </c>
      <c r="F8" s="30" t="s">
        <v>61</v>
      </c>
      <c r="G8" s="15" t="s">
        <v>61</v>
      </c>
      <c r="H8" s="30">
        <v>2590</v>
      </c>
      <c r="I8" s="29">
        <v>224</v>
      </c>
      <c r="J8" s="27">
        <f>H8/I8</f>
        <v>11.5625</v>
      </c>
      <c r="K8" s="29">
        <v>12</v>
      </c>
      <c r="L8" s="48">
        <v>1</v>
      </c>
      <c r="M8" s="30">
        <v>38961</v>
      </c>
      <c r="N8" s="30">
        <v>2590</v>
      </c>
      <c r="O8" s="48">
        <f aca="true" t="shared" si="1" ref="O8:O13">M8/3.452</f>
        <v>11286.500579374277</v>
      </c>
      <c r="P8" s="52">
        <v>41775</v>
      </c>
      <c r="Q8" s="36" t="s">
        <v>13</v>
      </c>
    </row>
    <row r="9" spans="1:17" ht="25.5" customHeight="1">
      <c r="A9" s="41">
        <f t="shared" si="0"/>
        <v>6</v>
      </c>
      <c r="B9" s="49">
        <v>5</v>
      </c>
      <c r="C9" s="4" t="s">
        <v>20</v>
      </c>
      <c r="D9" s="30">
        <v>36944.56</v>
      </c>
      <c r="E9" s="48">
        <f>D9/3.452</f>
        <v>10702.363847045192</v>
      </c>
      <c r="F9" s="48">
        <v>63460.67</v>
      </c>
      <c r="G9" s="15">
        <f>(D9-F9)/F9</f>
        <v>-0.41783533013439667</v>
      </c>
      <c r="H9" s="30">
        <v>2610</v>
      </c>
      <c r="I9" s="29">
        <v>166</v>
      </c>
      <c r="J9" s="27">
        <f>H9/I9</f>
        <v>15.72289156626506</v>
      </c>
      <c r="K9" s="29">
        <v>14</v>
      </c>
      <c r="L9" s="48">
        <v>6</v>
      </c>
      <c r="M9" s="30">
        <v>1215815.46</v>
      </c>
      <c r="N9" s="30">
        <v>83304</v>
      </c>
      <c r="O9" s="48">
        <f>M9/3.452</f>
        <v>352206.10081112396</v>
      </c>
      <c r="P9" s="54">
        <v>41740</v>
      </c>
      <c r="Q9" s="36" t="s">
        <v>0</v>
      </c>
    </row>
    <row r="10" spans="1:17" ht="25.5" customHeight="1">
      <c r="A10" s="41">
        <f t="shared" si="0"/>
        <v>7</v>
      </c>
      <c r="B10" s="55">
        <v>4</v>
      </c>
      <c r="C10" s="4" t="s">
        <v>3</v>
      </c>
      <c r="D10" s="30">
        <v>28403.5</v>
      </c>
      <c r="E10" s="48">
        <f>D10/3.452</f>
        <v>8228.128621089223</v>
      </c>
      <c r="F10" s="30">
        <v>76178</v>
      </c>
      <c r="G10" s="15">
        <f>(D10-F10)/F10</f>
        <v>-0.6271430071674237</v>
      </c>
      <c r="H10" s="30">
        <v>1784</v>
      </c>
      <c r="I10" s="29">
        <v>108</v>
      </c>
      <c r="J10" s="27">
        <f>H10/I10</f>
        <v>16.51851851851852</v>
      </c>
      <c r="K10" s="29">
        <v>8</v>
      </c>
      <c r="L10" s="48">
        <v>3</v>
      </c>
      <c r="M10" s="30">
        <v>266519.8</v>
      </c>
      <c r="N10" s="30">
        <v>18249</v>
      </c>
      <c r="O10" s="48">
        <f>M10/3.452</f>
        <v>77207.35805330244</v>
      </c>
      <c r="P10" s="54">
        <v>41761</v>
      </c>
      <c r="Q10" s="36" t="s">
        <v>0</v>
      </c>
    </row>
    <row r="11" spans="1:17" ht="25.5" customHeight="1">
      <c r="A11" s="41">
        <f t="shared" si="0"/>
        <v>8</v>
      </c>
      <c r="B11" s="55">
        <v>6</v>
      </c>
      <c r="C11" s="4" t="s">
        <v>58</v>
      </c>
      <c r="D11" s="30">
        <v>22747</v>
      </c>
      <c r="E11" s="48">
        <f>D11/3.452</f>
        <v>6589.513325608343</v>
      </c>
      <c r="F11" s="30">
        <v>62587.8</v>
      </c>
      <c r="G11" s="15">
        <f>(D11-F11)/F11</f>
        <v>-0.636558562531356</v>
      </c>
      <c r="H11" s="30">
        <v>1352</v>
      </c>
      <c r="I11" s="29">
        <v>83</v>
      </c>
      <c r="J11" s="27">
        <f>H11/I11</f>
        <v>16.289156626506024</v>
      </c>
      <c r="K11" s="29">
        <v>8</v>
      </c>
      <c r="L11" s="48">
        <v>2</v>
      </c>
      <c r="M11" s="30">
        <v>85334.8</v>
      </c>
      <c r="N11" s="30">
        <v>5204</v>
      </c>
      <c r="O11" s="48">
        <f t="shared" si="1"/>
        <v>24720.393974507533</v>
      </c>
      <c r="P11" s="52">
        <v>41768</v>
      </c>
      <c r="Q11" s="36" t="s">
        <v>64</v>
      </c>
    </row>
    <row r="12" spans="1:17" ht="25.5" customHeight="1">
      <c r="A12" s="41">
        <f t="shared" si="0"/>
        <v>9</v>
      </c>
      <c r="B12" s="55" t="s">
        <v>46</v>
      </c>
      <c r="C12" s="4" t="s">
        <v>18</v>
      </c>
      <c r="D12" s="30">
        <v>24079</v>
      </c>
      <c r="E12" s="48">
        <f>D12/3.452</f>
        <v>6975.3765932792585</v>
      </c>
      <c r="F12" s="30" t="s">
        <v>61</v>
      </c>
      <c r="G12" s="15" t="s">
        <v>61</v>
      </c>
      <c r="H12" s="30">
        <v>1534</v>
      </c>
      <c r="I12" s="29">
        <v>175</v>
      </c>
      <c r="J12" s="27">
        <f>H12/I12</f>
        <v>8.765714285714285</v>
      </c>
      <c r="K12" s="29">
        <v>7</v>
      </c>
      <c r="L12" s="48">
        <v>1</v>
      </c>
      <c r="M12" s="30">
        <v>24079</v>
      </c>
      <c r="N12" s="30">
        <v>1534</v>
      </c>
      <c r="O12" s="48">
        <f t="shared" si="1"/>
        <v>6975.3765932792585</v>
      </c>
      <c r="P12" s="52">
        <v>41775</v>
      </c>
      <c r="Q12" s="36" t="s">
        <v>63</v>
      </c>
    </row>
    <row r="13" spans="1:17" ht="25.5" customHeight="1">
      <c r="A13" s="41">
        <f t="shared" si="0"/>
        <v>10</v>
      </c>
      <c r="B13" s="55">
        <v>8</v>
      </c>
      <c r="C13" s="4" t="s">
        <v>29</v>
      </c>
      <c r="D13" s="30">
        <v>18786.7</v>
      </c>
      <c r="E13" s="48">
        <f>D13/3.452</f>
        <v>5442.265353418308</v>
      </c>
      <c r="F13" s="30">
        <v>35553.98</v>
      </c>
      <c r="G13" s="15">
        <f>(D13-F13)/F13</f>
        <v>-0.4716006478037058</v>
      </c>
      <c r="H13" s="30">
        <v>1452</v>
      </c>
      <c r="I13" s="29">
        <v>108</v>
      </c>
      <c r="J13" s="27">
        <f>H13/I13</f>
        <v>13.444444444444445</v>
      </c>
      <c r="K13" s="29">
        <v>10</v>
      </c>
      <c r="L13" s="48">
        <v>4</v>
      </c>
      <c r="M13" s="30">
        <v>234472</v>
      </c>
      <c r="N13" s="30">
        <v>16952</v>
      </c>
      <c r="O13" s="48">
        <f t="shared" si="1"/>
        <v>67923.52259559676</v>
      </c>
      <c r="P13" s="54">
        <v>41754</v>
      </c>
      <c r="Q13" s="36" t="s">
        <v>64</v>
      </c>
    </row>
    <row r="14" spans="1:17" ht="27" customHeight="1">
      <c r="A14" s="41"/>
      <c r="B14" s="49"/>
      <c r="C14" s="12" t="s">
        <v>60</v>
      </c>
      <c r="D14" s="47">
        <f>SUM(D4:D13)</f>
        <v>552470.08</v>
      </c>
      <c r="E14" s="47">
        <f>SUM(E4:E13)</f>
        <v>160043.47624565466</v>
      </c>
      <c r="F14" s="47">
        <v>708082.82</v>
      </c>
      <c r="G14" s="13">
        <f>(D14-F14)/F14</f>
        <v>-0.21976629795932628</v>
      </c>
      <c r="H14" s="47">
        <f>SUM(H4:H13)</f>
        <v>34335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49">
        <v>9</v>
      </c>
      <c r="C16" s="4" t="s">
        <v>5</v>
      </c>
      <c r="D16" s="30">
        <v>16359.5</v>
      </c>
      <c r="E16" s="48">
        <f>D16/3.452</f>
        <v>4739.136732329084</v>
      </c>
      <c r="F16" s="30">
        <v>31375</v>
      </c>
      <c r="G16" s="15">
        <f>(D16-F16)/F16</f>
        <v>-0.4785816733067729</v>
      </c>
      <c r="H16" s="30">
        <v>1010</v>
      </c>
      <c r="I16" s="29">
        <v>63</v>
      </c>
      <c r="J16" s="27">
        <f>H16/I16</f>
        <v>16.03174603174603</v>
      </c>
      <c r="K16" s="29">
        <v>8</v>
      </c>
      <c r="L16" s="48">
        <v>5</v>
      </c>
      <c r="M16" s="30">
        <v>460703</v>
      </c>
      <c r="N16" s="30">
        <v>26755</v>
      </c>
      <c r="O16" s="48">
        <f>M16/3.452</f>
        <v>133459.73348783315</v>
      </c>
      <c r="P16" s="54">
        <v>41747</v>
      </c>
      <c r="Q16" s="36" t="s">
        <v>4</v>
      </c>
    </row>
    <row r="17" spans="1:17" ht="25.5" customHeight="1">
      <c r="A17" s="41">
        <f>A16+1</f>
        <v>12</v>
      </c>
      <c r="B17" s="55">
        <v>7</v>
      </c>
      <c r="C17" s="4" t="s">
        <v>30</v>
      </c>
      <c r="D17" s="30">
        <v>15157.5</v>
      </c>
      <c r="E17" s="48">
        <f>D17/3.452</f>
        <v>4390.932792584009</v>
      </c>
      <c r="F17" s="30">
        <v>52411.7</v>
      </c>
      <c r="G17" s="15">
        <f>(D17-F17)/F17</f>
        <v>-0.7107993062617698</v>
      </c>
      <c r="H17" s="30">
        <v>941</v>
      </c>
      <c r="I17" s="29">
        <v>48</v>
      </c>
      <c r="J17" s="27">
        <f>H17/I17</f>
        <v>19.604166666666668</v>
      </c>
      <c r="K17" s="29">
        <v>7</v>
      </c>
      <c r="L17" s="48">
        <v>3</v>
      </c>
      <c r="M17" s="30">
        <v>202467.7</v>
      </c>
      <c r="N17" s="30">
        <v>13678</v>
      </c>
      <c r="O17" s="48">
        <f>M17/3.452</f>
        <v>58652.28852838934</v>
      </c>
      <c r="P17" s="54">
        <v>41761</v>
      </c>
      <c r="Q17" s="36" t="s">
        <v>64</v>
      </c>
    </row>
    <row r="18" spans="1:17" ht="25.5" customHeight="1">
      <c r="A18" s="41">
        <f>A17+1</f>
        <v>13</v>
      </c>
      <c r="B18" s="55" t="s">
        <v>14</v>
      </c>
      <c r="C18" s="4" t="s">
        <v>19</v>
      </c>
      <c r="D18" s="30">
        <v>7271.1</v>
      </c>
      <c r="E18" s="48">
        <f>D18/3.452</f>
        <v>2106.344148319815</v>
      </c>
      <c r="F18" s="30" t="s">
        <v>61</v>
      </c>
      <c r="G18" s="15" t="s">
        <v>61</v>
      </c>
      <c r="H18" s="30">
        <v>445</v>
      </c>
      <c r="I18" s="29">
        <v>7</v>
      </c>
      <c r="J18" s="27">
        <f>H18/I18</f>
        <v>63.57142857142857</v>
      </c>
      <c r="K18" s="29">
        <v>7</v>
      </c>
      <c r="L18" s="48" t="s">
        <v>54</v>
      </c>
      <c r="M18" s="30">
        <v>7271.1</v>
      </c>
      <c r="N18" s="30">
        <v>445</v>
      </c>
      <c r="O18" s="48">
        <f>M18/3.452</f>
        <v>2106.344148319815</v>
      </c>
      <c r="P18" s="52" t="s">
        <v>15</v>
      </c>
      <c r="Q18" s="36" t="s">
        <v>0</v>
      </c>
    </row>
    <row r="19" spans="1:17" ht="25.5" customHeight="1">
      <c r="A19" s="41">
        <f aca="true" t="shared" si="2" ref="A19:A25">A18+1</f>
        <v>14</v>
      </c>
      <c r="B19" s="55">
        <v>10</v>
      </c>
      <c r="C19" s="4" t="s">
        <v>59</v>
      </c>
      <c r="D19" s="30">
        <v>6664</v>
      </c>
      <c r="E19" s="48">
        <f>D19/3.452</f>
        <v>1930.4750869061413</v>
      </c>
      <c r="F19" s="30">
        <v>28690</v>
      </c>
      <c r="G19" s="15">
        <f>(D19-F19)/F19</f>
        <v>-0.7677239456256535</v>
      </c>
      <c r="H19" s="30">
        <v>389</v>
      </c>
      <c r="I19" s="29">
        <v>35</v>
      </c>
      <c r="J19" s="27">
        <f>H19/I19</f>
        <v>11.114285714285714</v>
      </c>
      <c r="K19" s="29">
        <v>3</v>
      </c>
      <c r="L19" s="48">
        <v>4</v>
      </c>
      <c r="M19" s="30">
        <v>226534.6</v>
      </c>
      <c r="N19" s="30">
        <v>12922</v>
      </c>
      <c r="O19" s="48">
        <f>M19/3.452</f>
        <v>65624.15990730011</v>
      </c>
      <c r="P19" s="54">
        <v>41754</v>
      </c>
      <c r="Q19" s="36" t="s">
        <v>2</v>
      </c>
    </row>
    <row r="20" spans="1:17" ht="25.5" customHeight="1">
      <c r="A20" s="41">
        <f t="shared" si="2"/>
        <v>15</v>
      </c>
      <c r="B20" s="49">
        <v>14</v>
      </c>
      <c r="C20" s="4" t="s">
        <v>62</v>
      </c>
      <c r="D20" s="30">
        <v>4538</v>
      </c>
      <c r="E20" s="48">
        <f>D20/3.452</f>
        <v>1314.6002317497102</v>
      </c>
      <c r="F20" s="48">
        <v>5964</v>
      </c>
      <c r="G20" s="15">
        <f>(D20-F20)/F20</f>
        <v>-0.2391012743125419</v>
      </c>
      <c r="H20" s="30">
        <v>278</v>
      </c>
      <c r="I20" s="29">
        <v>15</v>
      </c>
      <c r="J20" s="27">
        <f>H20/I20</f>
        <v>18.533333333333335</v>
      </c>
      <c r="K20" s="29">
        <v>2</v>
      </c>
      <c r="L20" s="48">
        <v>10</v>
      </c>
      <c r="M20" s="30">
        <v>393031.7</v>
      </c>
      <c r="N20" s="30">
        <v>25466</v>
      </c>
      <c r="O20" s="48">
        <f>M20/3.452</f>
        <v>113856.22827346466</v>
      </c>
      <c r="P20" s="52">
        <v>41712</v>
      </c>
      <c r="Q20" s="36" t="s">
        <v>0</v>
      </c>
    </row>
    <row r="21" spans="1:17" ht="25.5" customHeight="1">
      <c r="A21" s="41">
        <f t="shared" si="2"/>
        <v>16</v>
      </c>
      <c r="B21" s="55">
        <v>13</v>
      </c>
      <c r="C21" s="4" t="s">
        <v>1</v>
      </c>
      <c r="D21" s="30">
        <v>2954</v>
      </c>
      <c r="E21" s="48">
        <f>D21/3.452</f>
        <v>855.7358053302434</v>
      </c>
      <c r="F21" s="30">
        <v>10737.98</v>
      </c>
      <c r="G21" s="15">
        <f>(D21-F21)/F21</f>
        <v>-0.7249017040448948</v>
      </c>
      <c r="H21" s="30">
        <v>239</v>
      </c>
      <c r="I21" s="29">
        <v>46</v>
      </c>
      <c r="J21" s="27">
        <f>H21/I21</f>
        <v>5.195652173913044</v>
      </c>
      <c r="K21" s="29">
        <v>6</v>
      </c>
      <c r="L21" s="48">
        <v>3</v>
      </c>
      <c r="M21" s="30">
        <v>44714.93</v>
      </c>
      <c r="N21" s="30">
        <v>3281</v>
      </c>
      <c r="O21" s="48">
        <f>M21/3.452</f>
        <v>12953.340092699884</v>
      </c>
      <c r="P21" s="52">
        <v>41761</v>
      </c>
      <c r="Q21" s="36" t="s">
        <v>34</v>
      </c>
    </row>
    <row r="22" spans="1:17" ht="25.5" customHeight="1">
      <c r="A22" s="41">
        <f t="shared" si="2"/>
        <v>17</v>
      </c>
      <c r="B22" s="55">
        <v>17</v>
      </c>
      <c r="C22" s="4" t="s">
        <v>49</v>
      </c>
      <c r="D22" s="30">
        <v>1556</v>
      </c>
      <c r="E22" s="48">
        <f>D22/3.452</f>
        <v>450.7531865585168</v>
      </c>
      <c r="F22" s="48">
        <v>2679.7</v>
      </c>
      <c r="G22" s="15">
        <f>(D22-F22)/F22</f>
        <v>-0.4193379855954024</v>
      </c>
      <c r="H22" s="30">
        <v>146</v>
      </c>
      <c r="I22" s="29">
        <v>21</v>
      </c>
      <c r="J22" s="27">
        <f>H22/I22</f>
        <v>6.9523809523809526</v>
      </c>
      <c r="K22" s="29">
        <v>3</v>
      </c>
      <c r="L22" s="48">
        <v>2</v>
      </c>
      <c r="M22" s="30">
        <v>4235.7</v>
      </c>
      <c r="N22" s="30">
        <v>378</v>
      </c>
      <c r="O22" s="48">
        <f>M22/3.452</f>
        <v>1227.0278099652376</v>
      </c>
      <c r="P22" s="52">
        <v>41768</v>
      </c>
      <c r="Q22" s="36" t="s">
        <v>50</v>
      </c>
    </row>
    <row r="23" spans="1:17" ht="25.5" customHeight="1">
      <c r="A23" s="41">
        <f t="shared" si="2"/>
        <v>18</v>
      </c>
      <c r="B23" s="55">
        <v>18</v>
      </c>
      <c r="C23" s="4" t="s">
        <v>51</v>
      </c>
      <c r="D23" s="30">
        <v>1202</v>
      </c>
      <c r="E23" s="48">
        <f>D23/3.452</f>
        <v>348.20393974507533</v>
      </c>
      <c r="F23" s="48">
        <v>1390</v>
      </c>
      <c r="G23" s="15">
        <f>(D23-F23)/F23</f>
        <v>-0.13525179856115108</v>
      </c>
      <c r="H23" s="30">
        <v>152</v>
      </c>
      <c r="I23" s="29">
        <v>12</v>
      </c>
      <c r="J23" s="27">
        <f>H23/I23</f>
        <v>12.666666666666666</v>
      </c>
      <c r="K23" s="29">
        <v>3</v>
      </c>
      <c r="L23" s="48">
        <v>2</v>
      </c>
      <c r="M23" s="30">
        <v>2592</v>
      </c>
      <c r="N23" s="30">
        <v>287</v>
      </c>
      <c r="O23" s="48">
        <f>M23/3.452</f>
        <v>750.8690614136732</v>
      </c>
      <c r="P23" s="52">
        <v>41768</v>
      </c>
      <c r="Q23" s="36" t="s">
        <v>52</v>
      </c>
    </row>
    <row r="24" spans="1:17" ht="25.5" customHeight="1">
      <c r="A24" s="41">
        <f t="shared" si="2"/>
        <v>19</v>
      </c>
      <c r="B24" s="55">
        <v>12</v>
      </c>
      <c r="C24" s="4" t="s">
        <v>23</v>
      </c>
      <c r="D24" s="30">
        <v>1067</v>
      </c>
      <c r="E24" s="48">
        <f>D24/3.452</f>
        <v>309.09617612977985</v>
      </c>
      <c r="F24" s="30">
        <v>11525.5</v>
      </c>
      <c r="G24" s="15">
        <f>(D24-F24)/F24</f>
        <v>-0.9074226714676152</v>
      </c>
      <c r="H24" s="30">
        <v>56</v>
      </c>
      <c r="I24" s="29">
        <v>3</v>
      </c>
      <c r="J24" s="27">
        <f>H24/I24</f>
        <v>18.666666666666668</v>
      </c>
      <c r="K24" s="29">
        <v>5</v>
      </c>
      <c r="L24" s="48">
        <v>4</v>
      </c>
      <c r="M24" s="30">
        <v>101089</v>
      </c>
      <c r="N24" s="30">
        <v>6725</v>
      </c>
      <c r="O24" s="48">
        <f>M24/3.452</f>
        <v>29284.18308227115</v>
      </c>
      <c r="P24" s="54">
        <v>41754</v>
      </c>
      <c r="Q24" s="36" t="s">
        <v>63</v>
      </c>
    </row>
    <row r="25" spans="1:17" ht="25.5" customHeight="1">
      <c r="A25" s="41">
        <f t="shared" si="2"/>
        <v>20</v>
      </c>
      <c r="B25" s="49">
        <v>16</v>
      </c>
      <c r="C25" s="4" t="s">
        <v>26</v>
      </c>
      <c r="D25" s="30">
        <v>1050</v>
      </c>
      <c r="E25" s="48">
        <f>D25/3.452</f>
        <v>304.1714947856315</v>
      </c>
      <c r="F25" s="48">
        <v>3280</v>
      </c>
      <c r="G25" s="15">
        <f>(D25-F25)/F25</f>
        <v>-0.6798780487804879</v>
      </c>
      <c r="H25" s="30">
        <v>52</v>
      </c>
      <c r="I25" s="29">
        <v>4</v>
      </c>
      <c r="J25" s="27">
        <f>H25/I25</f>
        <v>13</v>
      </c>
      <c r="K25" s="29">
        <v>1</v>
      </c>
      <c r="L25" s="48">
        <v>18</v>
      </c>
      <c r="M25" s="30">
        <v>4640705.66</v>
      </c>
      <c r="N25" s="30">
        <v>292654</v>
      </c>
      <c r="O25" s="48">
        <f>M25/3.452</f>
        <v>1344352.7404403244</v>
      </c>
      <c r="P25" s="52">
        <v>41649</v>
      </c>
      <c r="Q25" s="36" t="s">
        <v>25</v>
      </c>
    </row>
    <row r="26" spans="1:17" ht="27" customHeight="1">
      <c r="A26" s="41"/>
      <c r="B26" s="49"/>
      <c r="C26" s="12" t="s">
        <v>65</v>
      </c>
      <c r="D26" s="47">
        <f>SUM(D16:D25)+D14</f>
        <v>610289.1799999999</v>
      </c>
      <c r="E26" s="47">
        <f>SUM(E16:E25)+E14</f>
        <v>176792.92584009265</v>
      </c>
      <c r="F26" s="47">
        <v>763294</v>
      </c>
      <c r="G26" s="13">
        <f>(D26-F26)/F26</f>
        <v>-0.20045332466913152</v>
      </c>
      <c r="H26" s="47">
        <f>SUM(H16:H25)+H14</f>
        <v>38043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55" t="s">
        <v>61</v>
      </c>
      <c r="C28" s="4" t="s">
        <v>16</v>
      </c>
      <c r="D28" s="30">
        <v>422</v>
      </c>
      <c r="E28" s="48">
        <f>D28/3.452</f>
        <v>122.24797219003476</v>
      </c>
      <c r="F28" s="48" t="s">
        <v>61</v>
      </c>
      <c r="G28" s="15" t="s">
        <v>61</v>
      </c>
      <c r="H28" s="30">
        <v>39</v>
      </c>
      <c r="I28" s="29">
        <v>7</v>
      </c>
      <c r="J28" s="27">
        <f>H28/I28</f>
        <v>5.571428571428571</v>
      </c>
      <c r="K28" s="29">
        <v>1</v>
      </c>
      <c r="L28" s="48"/>
      <c r="M28" s="30">
        <v>211877</v>
      </c>
      <c r="N28" s="30">
        <v>14623</v>
      </c>
      <c r="O28" s="48">
        <f>M28/3.452</f>
        <v>61378.04171494786</v>
      </c>
      <c r="P28" s="52">
        <v>41551</v>
      </c>
      <c r="Q28" s="36" t="s">
        <v>17</v>
      </c>
    </row>
    <row r="29" spans="1:17" ht="25.5" customHeight="1">
      <c r="A29" s="41">
        <f>A28+1</f>
        <v>22</v>
      </c>
      <c r="B29" s="55">
        <v>21</v>
      </c>
      <c r="C29" s="4" t="s">
        <v>28</v>
      </c>
      <c r="D29" s="30">
        <v>264</v>
      </c>
      <c r="E29" s="48">
        <f>D29/3.452</f>
        <v>76.47740440324449</v>
      </c>
      <c r="F29" s="48">
        <v>356</v>
      </c>
      <c r="G29" s="15">
        <f>(D29-F29)/F29</f>
        <v>-0.25842696629213485</v>
      </c>
      <c r="H29" s="30">
        <v>18</v>
      </c>
      <c r="I29" s="29">
        <v>2</v>
      </c>
      <c r="J29" s="27">
        <f>H29/I29</f>
        <v>9</v>
      </c>
      <c r="K29" s="29">
        <v>1</v>
      </c>
      <c r="L29" s="48">
        <v>6</v>
      </c>
      <c r="M29" s="30">
        <v>42905.6</v>
      </c>
      <c r="N29" s="30">
        <v>2997</v>
      </c>
      <c r="O29" s="48">
        <f>M29/3.452</f>
        <v>12429.200463499421</v>
      </c>
      <c r="P29" s="54">
        <v>41740</v>
      </c>
      <c r="Q29" s="36" t="s">
        <v>64</v>
      </c>
    </row>
    <row r="30" spans="1:17" ht="25.5" customHeight="1">
      <c r="A30" s="41">
        <f>A29+1</f>
        <v>23</v>
      </c>
      <c r="B30" s="55">
        <v>22</v>
      </c>
      <c r="C30" s="4" t="s">
        <v>33</v>
      </c>
      <c r="D30" s="30">
        <v>186</v>
      </c>
      <c r="E30" s="48">
        <f>D30/3.452</f>
        <v>53.88180764774044</v>
      </c>
      <c r="F30" s="48">
        <v>342</v>
      </c>
      <c r="G30" s="15">
        <f>(D30-F30)/F30</f>
        <v>-0.45614035087719296</v>
      </c>
      <c r="H30" s="30">
        <v>16</v>
      </c>
      <c r="I30" s="29">
        <v>3</v>
      </c>
      <c r="J30" s="27">
        <f>H30/I30</f>
        <v>5.333333333333333</v>
      </c>
      <c r="K30" s="29">
        <v>2</v>
      </c>
      <c r="L30" s="48">
        <v>2</v>
      </c>
      <c r="M30" s="30">
        <v>56175.5</v>
      </c>
      <c r="N30" s="30">
        <v>4260</v>
      </c>
      <c r="O30" s="48">
        <f>M30/3.452</f>
        <v>16273.319814600232</v>
      </c>
      <c r="P30" s="54">
        <v>41726</v>
      </c>
      <c r="Q30" s="36" t="s">
        <v>34</v>
      </c>
    </row>
    <row r="31" spans="1:17" ht="25.5" customHeight="1">
      <c r="A31" s="41">
        <f>A30+1</f>
        <v>24</v>
      </c>
      <c r="B31" s="55">
        <v>26</v>
      </c>
      <c r="C31" s="4" t="s">
        <v>31</v>
      </c>
      <c r="D31" s="30">
        <v>85</v>
      </c>
      <c r="E31" s="48">
        <f>D31/3.452</f>
        <v>24.6234067207416</v>
      </c>
      <c r="F31" s="30">
        <v>82</v>
      </c>
      <c r="G31" s="15">
        <f>(D31-F31)/F31</f>
        <v>0.036585365853658534</v>
      </c>
      <c r="H31" s="30">
        <v>6</v>
      </c>
      <c r="I31" s="29">
        <v>1</v>
      </c>
      <c r="J31" s="27">
        <f>H31/I31</f>
        <v>6</v>
      </c>
      <c r="K31" s="29">
        <v>1</v>
      </c>
      <c r="L31" s="48"/>
      <c r="M31" s="30">
        <v>303045.21</v>
      </c>
      <c r="N31" s="30">
        <v>21377</v>
      </c>
      <c r="O31" s="48">
        <f>M31/3.452</f>
        <v>87788.29953650059</v>
      </c>
      <c r="P31" s="52">
        <v>41691</v>
      </c>
      <c r="Q31" s="36" t="s">
        <v>64</v>
      </c>
    </row>
    <row r="32" spans="1:17" ht="25.5" customHeight="1">
      <c r="A32" s="41">
        <f>A31+1</f>
        <v>25</v>
      </c>
      <c r="B32" s="55">
        <v>24</v>
      </c>
      <c r="C32" s="4" t="s">
        <v>21</v>
      </c>
      <c r="D32" s="30">
        <v>45</v>
      </c>
      <c r="E32" s="48">
        <f>D32/3.452</f>
        <v>13.035921205098493</v>
      </c>
      <c r="F32" s="48">
        <v>263</v>
      </c>
      <c r="G32" s="15">
        <f>(D32-F32)/F32</f>
        <v>-0.8288973384030418</v>
      </c>
      <c r="H32" s="30">
        <v>3</v>
      </c>
      <c r="I32" s="29">
        <v>1</v>
      </c>
      <c r="J32" s="27">
        <f>H32/I32</f>
        <v>3</v>
      </c>
      <c r="K32" s="29">
        <v>1</v>
      </c>
      <c r="L32" s="48"/>
      <c r="M32" s="30">
        <v>18215</v>
      </c>
      <c r="N32" s="30">
        <v>1477</v>
      </c>
      <c r="O32" s="48">
        <f>M32/3.452</f>
        <v>5276.651216685979</v>
      </c>
      <c r="P32" s="52">
        <v>41628</v>
      </c>
      <c r="Q32" s="36" t="s">
        <v>22</v>
      </c>
    </row>
    <row r="33" spans="1:17" ht="27" customHeight="1">
      <c r="A33" s="41"/>
      <c r="B33" s="49"/>
      <c r="C33" s="12" t="s">
        <v>37</v>
      </c>
      <c r="D33" s="47">
        <f>SUM(D28:D32)+D26</f>
        <v>611291.1799999999</v>
      </c>
      <c r="E33" s="47">
        <f>SUM(E28:E32)+E26</f>
        <v>177083.1923522595</v>
      </c>
      <c r="F33" s="47">
        <v>764859</v>
      </c>
      <c r="G33" s="13">
        <f>(D33-F33)/F33</f>
        <v>-0.20077925473845515</v>
      </c>
      <c r="H33" s="47">
        <f>SUM(H28:H32)+H26</f>
        <v>38125</v>
      </c>
      <c r="I33" s="47"/>
      <c r="J33" s="31"/>
      <c r="K33" s="33"/>
      <c r="L33" s="31"/>
      <c r="M33" s="34"/>
      <c r="N33" s="34"/>
      <c r="O33" s="48"/>
      <c r="P33" s="35"/>
      <c r="Q33" s="43"/>
    </row>
    <row r="34" spans="1:17" ht="12" customHeight="1">
      <c r="A34" s="44"/>
      <c r="B34" s="46"/>
      <c r="C34" s="9"/>
      <c r="D34" s="10"/>
      <c r="E34" s="10"/>
      <c r="F34" s="10"/>
      <c r="G34" s="20"/>
      <c r="H34" s="19"/>
      <c r="I34" s="21"/>
      <c r="J34" s="21"/>
      <c r="K34" s="32"/>
      <c r="L34" s="21"/>
      <c r="M34" s="22"/>
      <c r="N34" s="22"/>
      <c r="O34" s="22"/>
      <c r="P34" s="11"/>
      <c r="Q34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2014-05-26T07:48:07Z</dcterms:modified>
  <cp:category/>
  <cp:version/>
  <cp:contentType/>
  <cp:contentStatus/>
</cp:coreProperties>
</file>