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7020" windowWidth="25540" windowHeight="7120" tabRatio="601" activeTab="0"/>
  </bookViews>
  <sheets>
    <sheet name="July 11-17 ... Liepos 11-17" sheetId="1" r:id="rId1"/>
  </sheets>
  <definedNames/>
  <calcPr fullCalcOnLoad="1"/>
</workbook>
</file>

<file path=xl/sharedStrings.xml><?xml version="1.0" encoding="utf-8"?>
<sst xmlns="http://schemas.openxmlformats.org/spreadsheetml/2006/main" count="107" uniqueCount="84">
  <si>
    <t>Show count</t>
  </si>
  <si>
    <t>Average ADM</t>
  </si>
  <si>
    <t>DCO count</t>
  </si>
  <si>
    <t>Week on screens</t>
  </si>
  <si>
    <t>TOTAL GBO     (Lt)</t>
  </si>
  <si>
    <t>TOTAL ADM</t>
  </si>
  <si>
    <t>TOTAL GBO (Eur)</t>
  </si>
  <si>
    <t>Release   Date</t>
  </si>
  <si>
    <t>Distributor</t>
  </si>
  <si>
    <t>TOTAL (top10):</t>
  </si>
  <si>
    <t>Operacija "Riešutai"
(The Nut Job)</t>
  </si>
  <si>
    <t>Prior Entertainment</t>
  </si>
  <si>
    <t>Meškų žemė 3D
(Land Of The Bears 3D)</t>
  </si>
  <si>
    <t>Incognito Films</t>
  </si>
  <si>
    <t>ACME Film /
Sony</t>
  </si>
  <si>
    <t>-</t>
  </si>
  <si>
    <t>ACME Film</t>
  </si>
  <si>
    <t>Theatrical Film Distribution /
20th Century Fox</t>
  </si>
  <si>
    <t>ACME Film</t>
  </si>
  <si>
    <t>Olis ir piratų lobis
(Dive Olly Dive and the Pirate Treasure)</t>
  </si>
  <si>
    <t>Theatrical Film Distribution</t>
  </si>
  <si>
    <t>Žigolo
(Fading Gigolo)</t>
  </si>
  <si>
    <t xml:space="preserve">Dovanėlė su charakteriu
(Подарок с характером / A Gift with Temper) </t>
  </si>
  <si>
    <t>Top Film / Incognito Films</t>
  </si>
  <si>
    <t>Transformeriai: išnykimo amžius
(Transformers: Age of Extinction)</t>
  </si>
  <si>
    <t>Forum Cinemas /
Paramount</t>
  </si>
  <si>
    <t>Rio 2</t>
  </si>
  <si>
    <t>Liepos
11 - 17 d. 
pajamos
(Eur)</t>
  </si>
  <si>
    <t>-</t>
  </si>
  <si>
    <t>N</t>
  </si>
  <si>
    <t>Plastikas
(Plastic)</t>
  </si>
  <si>
    <t>Sparnai
(Planes)</t>
  </si>
  <si>
    <t>Forum Cinemas /
WDSMPI</t>
  </si>
  <si>
    <t>Pre-views</t>
  </si>
  <si>
    <t>P</t>
  </si>
  <si>
    <t>Beždžionių planetos aušra
(Dawn of the Planet of the Apes)</t>
  </si>
  <si>
    <t>Pasivaikščiojimas su dinozaurais
(Walking with Dinosaurs)</t>
  </si>
  <si>
    <t>Kartą Niujorke
(The Immigrant)</t>
  </si>
  <si>
    <t>Garsų pasaulio įrašai</t>
  </si>
  <si>
    <t>Ties riba į rytojų
(Edge of Tomorrow)</t>
  </si>
  <si>
    <t>ACME Film /
Warner Bros.</t>
  </si>
  <si>
    <t xml:space="preserve">Bendros
pajamos 
(Lt) </t>
  </si>
  <si>
    <t>Dėl mūsų likimo ir žvaigždės kaltos
(The Fault In Our Stars)</t>
  </si>
  <si>
    <t>Nevykėliai po priedanga 2
(22 Jump Street)</t>
  </si>
  <si>
    <t>Bendras 
žiūrovų
sk.</t>
  </si>
  <si>
    <t>Premjeros 
data</t>
  </si>
  <si>
    <t>Žiūrovų lanko-mumo vidurkis</t>
  </si>
  <si>
    <t xml:space="preserve">Platintojas </t>
  </si>
  <si>
    <t xml:space="preserve">Seansų 
sk. </t>
  </si>
  <si>
    <t>Kopijų 
sk.</t>
  </si>
  <si>
    <t>Bendros
pajamos
(Eur)</t>
  </si>
  <si>
    <t>Filmas</t>
  </si>
  <si>
    <t>Pakitimas</t>
  </si>
  <si>
    <t>Rodymo 
savaitė</t>
  </si>
  <si>
    <t>-</t>
  </si>
  <si>
    <t>Meilės punšas
(Love Punch)</t>
  </si>
  <si>
    <t>Atostogos
(Walking On Sunshine)</t>
  </si>
  <si>
    <t>Kraujo kerštas
(In The Blood)</t>
  </si>
  <si>
    <t>Garsų pasaulio įrašai</t>
  </si>
  <si>
    <t>Incognito Films</t>
  </si>
  <si>
    <t>Kartu ne savo noru
(Blended)</t>
  </si>
  <si>
    <t>Ogis ir tarakonai
(Oggy and the Cockroaches)</t>
  </si>
  <si>
    <t xml:space="preserve">July 11 - 17 d. Lithuanian top-30 </t>
  </si>
  <si>
    <t>Liepos 11 - 17 d. Lietuvos kino teatruose rodytų filmų top-30</t>
  </si>
  <si>
    <t>July
4 - 10
GBO
(Lt)</t>
  </si>
  <si>
    <t>Liepos
4 - 10 d. 
pajamos
(Lt)</t>
  </si>
  <si>
    <t>July
11 - 17
GBO
(Lt)</t>
  </si>
  <si>
    <t>July
11 - 17
ADM</t>
  </si>
  <si>
    <t>July
11 - 17
GBO
(Eur)</t>
  </si>
  <si>
    <t>Liepos
11 - 17 d. 
pajamos
(Lt)</t>
  </si>
  <si>
    <t>Liepos
11 - 17 d.  
žiūrovų
sk.</t>
  </si>
  <si>
    <t>Turbo</t>
  </si>
  <si>
    <t>Theatrical Film Distribution</t>
  </si>
  <si>
    <t>Aistrų vulkanas
(Volcano)</t>
  </si>
  <si>
    <t>-</t>
  </si>
  <si>
    <t>N</t>
  </si>
  <si>
    <t>Kaip prisijaukinti slibiną 2
(How To Train Your Dragon 2)</t>
  </si>
  <si>
    <t>Šefas ant ratų. Virtuvė Los Andžele
(Chef)</t>
  </si>
  <si>
    <t>Piktadarės istorija
(Maleficent)</t>
  </si>
  <si>
    <t>Forum Cinemas /
WDSMPI</t>
  </si>
  <si>
    <t>TOTAL (top20):</t>
  </si>
  <si>
    <t>TOTAL (top30):</t>
  </si>
  <si>
    <t>Movie</t>
  </si>
  <si>
    <t>Change</t>
  </si>
</sst>
</file>

<file path=xl/styles.xml><?xml version="1.0" encoding="utf-8"?>
<styleSheet xmlns="http://schemas.openxmlformats.org/spreadsheetml/2006/main">
  <numFmts count="57">
    <numFmt numFmtId="5" formatCode="#,##0&quot;LTL&quot;;\-#,##0&quot;LTL&quot;"/>
    <numFmt numFmtId="6" formatCode="#,##0&quot;LTL&quot;;[Red]\-#,##0&quot;LTL&quot;"/>
    <numFmt numFmtId="7" formatCode="#,##0.00&quot;LTL&quot;;\-#,##0.00&quot;LTL&quot;"/>
    <numFmt numFmtId="8" formatCode="#,##0.00&quot;LTL&quot;;[Red]\-#,##0.00&quot;LTL&quot;"/>
    <numFmt numFmtId="42" formatCode="_-* #,##0&quot;LTL&quot;_-;\-* #,##0&quot;LTL&quot;_-;_-* &quot;-&quot;&quot;LTL&quot;_-;_-@_-"/>
    <numFmt numFmtId="41" formatCode="_-* #,##0_L_T_L_-;\-* #,##0_L_T_L_-;_-* &quot;-&quot;_L_T_L_-;_-@_-"/>
    <numFmt numFmtId="44" formatCode="_-* #,##0.00&quot;LTL&quot;_-;\-* #,##0.00&quot;LTL&quot;_-;_-* &quot;-&quot;??&quot;LTL&quot;_-;_-@_-"/>
    <numFmt numFmtId="43" formatCode="_-* #,##0.00_L_T_L_-;\-* #,##0.00_L_T_L_-;_-* &quot;-&quot;??_L_T_L_-;_-@_-"/>
    <numFmt numFmtId="164" formatCode="_-* #,##0&quot;LTL&quot;_-;\-* #,##0&quot;LTL&quot;_-;_-* &quot;-&quot;&quot;LTL&quot;_-;_-@_-"/>
    <numFmt numFmtId="165" formatCode="_-* #,##0_L_T_L_-;\-* #,##0_L_T_L_-;_-* &quot;-&quot;_L_T_L_-;_-@_-"/>
    <numFmt numFmtId="166" formatCode="_-* #,##0.00&quot;LTL&quot;_-;\-* #,##0.00&quot;LTL&quot;_-;_-* &quot;-&quot;??&quot;LTL&quot;_-;_-@_-"/>
    <numFmt numFmtId="167" formatCode="_-* #,##0.00_L_T_L_-;\-* #,##0.00_L_T_L_-;_-* &quot;-&quot;??_L_T_L_-;_-@_-"/>
    <numFmt numFmtId="168" formatCode="#,##0&quot;Lt&quot;;\-#,##0&quot;Lt&quot;"/>
    <numFmt numFmtId="169" formatCode="#,##0&quot;Lt&quot;;[Red]\-#,##0&quot;Lt&quot;"/>
    <numFmt numFmtId="170" formatCode="#,##0.00&quot;Lt&quot;;\-#,##0.00&quot;Lt&quot;"/>
    <numFmt numFmtId="171" formatCode="#,##0.00&quot;Lt&quot;;[Red]\-#,##0.00&quot;Lt&quot;"/>
    <numFmt numFmtId="172" formatCode="_-* #,##0&quot;Lt&quot;_-;\-* #,##0&quot;Lt&quot;_-;_-* &quot;-&quot;&quot;Lt&quot;_-;_-@_-"/>
    <numFmt numFmtId="173" formatCode="_-* #,##0_L_t_-;\-* #,##0_L_t_-;_-* &quot;-&quot;_L_t_-;_-@_-"/>
    <numFmt numFmtId="174" formatCode="_-* #,##0.00&quot;Lt&quot;_-;\-* #,##0.00&quot;Lt&quot;_-;_-* &quot;-&quot;??&quot;Lt&quot;_-;_-@_-"/>
    <numFmt numFmtId="175" formatCode="_-* #,##0.00_L_t_-;\-* #,##0.00_L_t_-;_-* &quot;-&quot;??_L_t_-;_-@_-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\ &quot;Lt&quot;;\-#,##0\ &quot;Lt&quot;"/>
    <numFmt numFmtId="185" formatCode="#,##0\ &quot;Lt&quot;;[Red]\-#,##0\ &quot;Lt&quot;"/>
    <numFmt numFmtId="186" formatCode="#,##0.00\ &quot;Lt&quot;;\-#,##0.00\ &quot;Lt&quot;"/>
    <numFmt numFmtId="187" formatCode="#,##0.00\ &quot;Lt&quot;;[Red]\-#,##0.00\ &quot;Lt&quot;"/>
    <numFmt numFmtId="188" formatCode="_-* #,##0\ &quot;Lt&quot;_-;\-* #,##0\ &quot;Lt&quot;_-;_-* &quot;-&quot;\ &quot;Lt&quot;_-;_-@_-"/>
    <numFmt numFmtId="189" formatCode="_-* #,##0\ _L_t_-;\-* #,##0\ _L_t_-;_-* &quot;-&quot;\ _L_t_-;_-@_-"/>
    <numFmt numFmtId="190" formatCode="_-* #,##0.00\ &quot;Lt&quot;_-;\-* #,##0.00\ &quot;Lt&quot;_-;_-* &quot;-&quot;??\ &quot;Lt&quot;_-;_-@_-"/>
    <numFmt numFmtId="191" formatCode="_-* #,##0.00\ _L_t_-;\-* #,##0.00\ _L_t_-;_-* &quot;-&quot;??\ _L_t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yyyy\.mm\.dd"/>
    <numFmt numFmtId="201" formatCode="yyyy/mm/dd;@"/>
    <numFmt numFmtId="202" formatCode="#,##0.0"/>
    <numFmt numFmtId="203" formatCode="[$-427]yyyy\ &quot;m.&quot;\ mmmm\ d\ &quot;d.&quot;"/>
    <numFmt numFmtId="204" formatCode="yyyy\.mm\.dd;@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yyyy/mm/dd"/>
    <numFmt numFmtId="210" formatCode="#,##0.00\ &quot;Lt&quot;"/>
    <numFmt numFmtId="211" formatCode="0.00"/>
    <numFmt numFmtId="212" formatCode="General"/>
  </numFmts>
  <fonts count="27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6"/>
      <name val="Verdana"/>
      <family val="0"/>
    </font>
    <font>
      <sz val="10"/>
      <name val="Verdana"/>
      <family val="0"/>
    </font>
    <font>
      <b/>
      <i/>
      <sz val="10"/>
      <name val="Verdana"/>
      <family val="0"/>
    </font>
    <font>
      <sz val="10"/>
      <color indexed="8"/>
      <name val="Verdana"/>
      <family val="0"/>
    </font>
    <font>
      <b/>
      <sz val="10"/>
      <name val="Verdana"/>
      <family val="0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0" fillId="0" borderId="3" applyNumberFormat="0" applyFill="0" applyAlignment="0" applyProtection="0"/>
    <xf numFmtId="0" fontId="19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vertical="justify" wrapText="1"/>
    </xf>
    <xf numFmtId="0" fontId="4" fillId="0" borderId="0" xfId="0" applyFont="1" applyAlignment="1">
      <alignment/>
    </xf>
    <xf numFmtId="49" fontId="4" fillId="24" borderId="10" xfId="0" applyNumberFormat="1" applyFont="1" applyFill="1" applyBorder="1" applyAlignment="1">
      <alignment vertical="center" wrapText="1"/>
    </xf>
    <xf numFmtId="49" fontId="4" fillId="25" borderId="10" xfId="0" applyNumberFormat="1" applyFont="1" applyFill="1" applyBorder="1" applyAlignment="1">
      <alignment vertical="justify" wrapText="1"/>
    </xf>
    <xf numFmtId="3" fontId="4" fillId="25" borderId="10" xfId="0" applyNumberFormat="1" applyFont="1" applyFill="1" applyBorder="1" applyAlignment="1">
      <alignment/>
    </xf>
    <xf numFmtId="0" fontId="4" fillId="25" borderId="10" xfId="0" applyFont="1" applyFill="1" applyBorder="1" applyAlignment="1">
      <alignment/>
    </xf>
    <xf numFmtId="1" fontId="4" fillId="25" borderId="10" xfId="0" applyNumberFormat="1" applyFont="1" applyFill="1" applyBorder="1" applyAlignment="1">
      <alignment/>
    </xf>
    <xf numFmtId="49" fontId="7" fillId="25" borderId="10" xfId="0" applyNumberFormat="1" applyFont="1" applyFill="1" applyBorder="1" applyAlignment="1">
      <alignment horizontal="right" vertical="center" wrapText="1"/>
    </xf>
    <xf numFmtId="3" fontId="7" fillId="25" borderId="10" xfId="0" applyNumberFormat="1" applyFont="1" applyFill="1" applyBorder="1" applyAlignment="1">
      <alignment horizontal="center" vertical="center"/>
    </xf>
    <xf numFmtId="200" fontId="4" fillId="25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right" vertical="center" wrapText="1"/>
    </xf>
    <xf numFmtId="10" fontId="7" fillId="0" borderId="10" xfId="0" applyNumberFormat="1" applyFont="1" applyBorder="1" applyAlignment="1">
      <alignment horizontal="center" vertical="center"/>
    </xf>
    <xf numFmtId="3" fontId="6" fillId="24" borderId="10" xfId="0" applyNumberFormat="1" applyFont="1" applyFill="1" applyBorder="1" applyAlignment="1">
      <alignment horizontal="center" vertical="center"/>
    </xf>
    <xf numFmtId="10" fontId="6" fillId="24" borderId="10" xfId="0" applyNumberFormat="1" applyFont="1" applyFill="1" applyBorder="1" applyAlignment="1">
      <alignment horizontal="center" vertical="center"/>
    </xf>
    <xf numFmtId="1" fontId="6" fillId="24" borderId="1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3" fontId="6" fillId="24" borderId="10" xfId="0" applyNumberFormat="1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/>
    </xf>
    <xf numFmtId="10" fontId="4" fillId="25" borderId="10" xfId="0" applyNumberFormat="1" applyFont="1" applyFill="1" applyBorder="1" applyAlignment="1">
      <alignment horizontal="center" vertical="center"/>
    </xf>
    <xf numFmtId="1" fontId="6" fillId="25" borderId="10" xfId="0" applyNumberFormat="1" applyFont="1" applyFill="1" applyBorder="1" applyAlignment="1">
      <alignment horizontal="center" vertical="center"/>
    </xf>
    <xf numFmtId="3" fontId="6" fillId="25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4" fillId="25" borderId="10" xfId="0" applyNumberFormat="1" applyFont="1" applyFill="1" applyBorder="1" applyAlignment="1">
      <alignment/>
    </xf>
    <xf numFmtId="49" fontId="4" fillId="25" borderId="10" xfId="0" applyNumberFormat="1" applyFont="1" applyFill="1" applyBorder="1" applyAlignment="1">
      <alignment horizontal="center" vertical="center"/>
    </xf>
    <xf numFmtId="1" fontId="6" fillId="26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3" fontId="4" fillId="24" borderId="10" xfId="0" applyNumberFormat="1" applyFont="1" applyFill="1" applyBorder="1" applyAlignment="1">
      <alignment horizontal="center" vertical="center"/>
    </xf>
    <xf numFmtId="3" fontId="4" fillId="24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49" fontId="4" fillId="25" borderId="11" xfId="0" applyNumberFormat="1" applyFont="1" applyFill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25" borderId="11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/>
    </xf>
    <xf numFmtId="3" fontId="6" fillId="24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/>
    </xf>
    <xf numFmtId="204" fontId="6" fillId="0" borderId="10" xfId="0" applyNumberFormat="1" applyFont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/>
    </xf>
    <xf numFmtId="204" fontId="6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3" fontId="6" fillId="25" borderId="10" xfId="0" applyNumberFormat="1" applyFont="1" applyFill="1" applyBorder="1" applyAlignment="1">
      <alignment horizontal="center" vertical="center"/>
    </xf>
    <xf numFmtId="0" fontId="4" fillId="7" borderId="15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center" vertical="center"/>
    </xf>
    <xf numFmtId="49" fontId="5" fillId="7" borderId="16" xfId="0" applyNumberFormat="1" applyFont="1" applyFill="1" applyBorder="1" applyAlignment="1">
      <alignment horizontal="center" vertical="center" wrapText="1"/>
    </xf>
    <xf numFmtId="49" fontId="5" fillId="7" borderId="17" xfId="0" applyNumberFormat="1" applyFont="1" applyFill="1" applyBorder="1" applyAlignment="1">
      <alignment horizontal="center" vertical="center" wrapText="1"/>
    </xf>
    <xf numFmtId="0" fontId="4" fillId="8" borderId="15" xfId="0" applyFont="1" applyFill="1" applyBorder="1" applyAlignment="1">
      <alignment horizontal="center" vertical="center"/>
    </xf>
    <xf numFmtId="0" fontId="4" fillId="8" borderId="16" xfId="0" applyFont="1" applyFill="1" applyBorder="1" applyAlignment="1">
      <alignment horizontal="center" vertical="center"/>
    </xf>
    <xf numFmtId="49" fontId="5" fillId="8" borderId="16" xfId="0" applyNumberFormat="1" applyFont="1" applyFill="1" applyBorder="1" applyAlignment="1">
      <alignment horizontal="center" vertical="center" wrapText="1"/>
    </xf>
    <xf numFmtId="49" fontId="5" fillId="8" borderId="17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25" borderId="18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9" fontId="4" fillId="24" borderId="13" xfId="0" applyNumberFormat="1" applyFont="1" applyFill="1" applyBorder="1" applyAlignment="1">
      <alignment vertical="center" wrapText="1"/>
    </xf>
    <xf numFmtId="204" fontId="6" fillId="0" borderId="10" xfId="0" applyNumberFormat="1" applyFont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/>
    </xf>
    <xf numFmtId="0" fontId="4" fillId="9" borderId="14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tabSelected="1" zoomScale="75" zoomScaleNormal="75" zoomScalePageLayoutView="0" workbookViewId="0" topLeftCell="A1">
      <selection activeCell="A1" sqref="A1"/>
    </sheetView>
  </sheetViews>
  <sheetFormatPr defaultColWidth="8.7109375" defaultRowHeight="12.75"/>
  <cols>
    <col min="1" max="1" width="4.7109375" style="3" customWidth="1"/>
    <col min="2" max="2" width="5.00390625" style="3" customWidth="1"/>
    <col min="3" max="3" width="41.8515625" style="3" customWidth="1"/>
    <col min="4" max="6" width="14.00390625" style="3" bestFit="1" customWidth="1"/>
    <col min="7" max="7" width="10.8515625" style="3" customWidth="1"/>
    <col min="8" max="8" width="14.00390625" style="3" customWidth="1"/>
    <col min="9" max="9" width="8.421875" style="3" customWidth="1"/>
    <col min="10" max="10" width="8.8515625" style="3" customWidth="1"/>
    <col min="11" max="11" width="7.8515625" style="3" bestFit="1" customWidth="1"/>
    <col min="12" max="12" width="9.421875" style="3" bestFit="1" customWidth="1"/>
    <col min="13" max="13" width="10.28125" style="3" bestFit="1" customWidth="1"/>
    <col min="14" max="14" width="9.28125" style="3" bestFit="1" customWidth="1"/>
    <col min="15" max="15" width="10.421875" style="3" customWidth="1"/>
    <col min="16" max="16" width="11.28125" style="3" bestFit="1" customWidth="1"/>
    <col min="17" max="17" width="25.7109375" style="3" bestFit="1" customWidth="1"/>
    <col min="18" max="16384" width="8.7109375" style="3" customWidth="1"/>
  </cols>
  <sheetData>
    <row r="1" ht="19.5">
      <c r="A1" s="1" t="s">
        <v>62</v>
      </c>
    </row>
    <row r="2" spans="1:11" ht="19.5">
      <c r="A2" s="1" t="s">
        <v>63</v>
      </c>
      <c r="B2" s="1"/>
      <c r="C2" s="1"/>
      <c r="D2" s="2"/>
      <c r="E2" s="23"/>
      <c r="G2" s="28"/>
      <c r="K2"/>
    </row>
    <row r="3" ht="13.5" thickBot="1"/>
    <row r="4" spans="1:17" ht="57" customHeight="1" thickBot="1">
      <c r="A4" s="51"/>
      <c r="B4" s="52"/>
      <c r="C4" s="53" t="s">
        <v>82</v>
      </c>
      <c r="D4" s="53" t="s">
        <v>66</v>
      </c>
      <c r="E4" s="53" t="s">
        <v>68</v>
      </c>
      <c r="F4" s="53" t="s">
        <v>64</v>
      </c>
      <c r="G4" s="53" t="s">
        <v>83</v>
      </c>
      <c r="H4" s="53" t="s">
        <v>67</v>
      </c>
      <c r="I4" s="53" t="s">
        <v>0</v>
      </c>
      <c r="J4" s="53" t="s">
        <v>1</v>
      </c>
      <c r="K4" s="53" t="s">
        <v>2</v>
      </c>
      <c r="L4" s="53" t="s">
        <v>3</v>
      </c>
      <c r="M4" s="53" t="s">
        <v>4</v>
      </c>
      <c r="N4" s="53" t="s">
        <v>5</v>
      </c>
      <c r="O4" s="53" t="s">
        <v>6</v>
      </c>
      <c r="P4" s="53" t="s">
        <v>7</v>
      </c>
      <c r="Q4" s="54" t="s">
        <v>8</v>
      </c>
    </row>
    <row r="5" spans="1:17" ht="61.5" customHeight="1">
      <c r="A5" s="55"/>
      <c r="B5" s="56"/>
      <c r="C5" s="57" t="s">
        <v>51</v>
      </c>
      <c r="D5" s="57" t="s">
        <v>69</v>
      </c>
      <c r="E5" s="57" t="s">
        <v>27</v>
      </c>
      <c r="F5" s="57" t="s">
        <v>65</v>
      </c>
      <c r="G5" s="57" t="s">
        <v>52</v>
      </c>
      <c r="H5" s="57" t="s">
        <v>70</v>
      </c>
      <c r="I5" s="57" t="s">
        <v>48</v>
      </c>
      <c r="J5" s="57" t="s">
        <v>46</v>
      </c>
      <c r="K5" s="57" t="s">
        <v>49</v>
      </c>
      <c r="L5" s="57" t="s">
        <v>53</v>
      </c>
      <c r="M5" s="57" t="s">
        <v>41</v>
      </c>
      <c r="N5" s="57" t="s">
        <v>44</v>
      </c>
      <c r="O5" s="57" t="s">
        <v>50</v>
      </c>
      <c r="P5" s="57" t="s">
        <v>45</v>
      </c>
      <c r="Q5" s="58" t="s">
        <v>47</v>
      </c>
    </row>
    <row r="6" spans="1:17" ht="25.5" customHeight="1">
      <c r="A6" s="37">
        <v>1</v>
      </c>
      <c r="B6" s="49">
        <v>1</v>
      </c>
      <c r="C6" s="4" t="s">
        <v>76</v>
      </c>
      <c r="D6" s="30">
        <v>373143.64</v>
      </c>
      <c r="E6" s="42">
        <f aca="true" t="shared" si="0" ref="E6:E15">D6/3.452</f>
        <v>108094.91309385863</v>
      </c>
      <c r="F6" s="42">
        <v>328836.02</v>
      </c>
      <c r="G6" s="15">
        <f>(D6-F6)/F6</f>
        <v>0.13474077444435678</v>
      </c>
      <c r="H6" s="30">
        <v>26155</v>
      </c>
      <c r="I6" s="29">
        <v>504</v>
      </c>
      <c r="J6" s="27">
        <f>H6/I6</f>
        <v>51.89484126984127</v>
      </c>
      <c r="K6" s="29">
        <v>22</v>
      </c>
      <c r="L6" s="42">
        <v>2</v>
      </c>
      <c r="M6" s="30">
        <v>770395.65</v>
      </c>
      <c r="N6" s="30">
        <v>52552</v>
      </c>
      <c r="O6" s="42">
        <f aca="true" t="shared" si="1" ref="O6:O15">M6/3.452</f>
        <v>223173.71089223638</v>
      </c>
      <c r="P6" s="48">
        <v>41824</v>
      </c>
      <c r="Q6" s="36" t="s">
        <v>17</v>
      </c>
    </row>
    <row r="7" spans="1:17" ht="25.5" customHeight="1">
      <c r="A7" s="37">
        <f>A6+1</f>
        <v>2</v>
      </c>
      <c r="B7" s="49">
        <v>2</v>
      </c>
      <c r="C7" s="4" t="s">
        <v>24</v>
      </c>
      <c r="D7" s="30">
        <v>153943.62</v>
      </c>
      <c r="E7" s="42">
        <f t="shared" si="0"/>
        <v>44595.48667439166</v>
      </c>
      <c r="F7" s="42">
        <v>132541.12</v>
      </c>
      <c r="G7" s="15">
        <f>(D7-F7)/F7</f>
        <v>0.16147818880661338</v>
      </c>
      <c r="H7" s="30">
        <v>9154</v>
      </c>
      <c r="I7" s="29">
        <v>226</v>
      </c>
      <c r="J7" s="27">
        <f aca="true" t="shared" si="2" ref="J7:J15">H7/I7</f>
        <v>40.50442477876106</v>
      </c>
      <c r="K7" s="29">
        <v>11</v>
      </c>
      <c r="L7" s="42">
        <v>3</v>
      </c>
      <c r="M7" s="30">
        <v>690528.22</v>
      </c>
      <c r="N7" s="30">
        <v>38506</v>
      </c>
      <c r="O7" s="42">
        <f t="shared" si="1"/>
        <v>200037.1436848204</v>
      </c>
      <c r="P7" s="48">
        <v>41817</v>
      </c>
      <c r="Q7" s="36" t="s">
        <v>25</v>
      </c>
    </row>
    <row r="8" spans="1:17" ht="25.5" customHeight="1">
      <c r="A8" s="37">
        <f aca="true" t="shared" si="3" ref="A8:A15">A7+1</f>
        <v>3</v>
      </c>
      <c r="B8" s="61" t="s">
        <v>75</v>
      </c>
      <c r="C8" s="4" t="s">
        <v>60</v>
      </c>
      <c r="D8" s="30">
        <v>104347.72</v>
      </c>
      <c r="E8" s="42">
        <f t="shared" si="0"/>
        <v>30228.19235225956</v>
      </c>
      <c r="F8" s="30" t="s">
        <v>15</v>
      </c>
      <c r="G8" s="15" t="s">
        <v>28</v>
      </c>
      <c r="H8" s="30">
        <v>7374</v>
      </c>
      <c r="I8" s="29">
        <v>232</v>
      </c>
      <c r="J8" s="27">
        <f t="shared" si="2"/>
        <v>31.78448275862069</v>
      </c>
      <c r="K8" s="29">
        <v>10</v>
      </c>
      <c r="L8" s="42">
        <v>1</v>
      </c>
      <c r="M8" s="30">
        <v>115359.62</v>
      </c>
      <c r="N8" s="30">
        <v>8068</v>
      </c>
      <c r="O8" s="42">
        <f t="shared" si="1"/>
        <v>33418.198146002316</v>
      </c>
      <c r="P8" s="64">
        <v>41831</v>
      </c>
      <c r="Q8" s="36" t="s">
        <v>18</v>
      </c>
    </row>
    <row r="9" spans="1:17" ht="25.5" customHeight="1">
      <c r="A9" s="37">
        <f t="shared" si="3"/>
        <v>4</v>
      </c>
      <c r="B9" s="61" t="s">
        <v>75</v>
      </c>
      <c r="C9" s="4" t="s">
        <v>56</v>
      </c>
      <c r="D9" s="30">
        <v>46804.3</v>
      </c>
      <c r="E9" s="42">
        <f t="shared" si="0"/>
        <v>13558.603707995366</v>
      </c>
      <c r="F9" s="30" t="s">
        <v>15</v>
      </c>
      <c r="G9" s="15" t="s">
        <v>28</v>
      </c>
      <c r="H9" s="30">
        <v>3538</v>
      </c>
      <c r="I9" s="29">
        <v>217</v>
      </c>
      <c r="J9" s="27">
        <f t="shared" si="2"/>
        <v>16.304147465437786</v>
      </c>
      <c r="K9" s="29">
        <v>13</v>
      </c>
      <c r="L9" s="42">
        <v>1</v>
      </c>
      <c r="M9" s="30">
        <v>49681.3</v>
      </c>
      <c r="N9" s="30">
        <v>3717</v>
      </c>
      <c r="O9" s="42">
        <f t="shared" si="1"/>
        <v>14392.033603707996</v>
      </c>
      <c r="P9" s="46">
        <v>41831</v>
      </c>
      <c r="Q9" s="36" t="s">
        <v>59</v>
      </c>
    </row>
    <row r="10" spans="1:17" ht="25.5" customHeight="1">
      <c r="A10" s="37">
        <f t="shared" si="3"/>
        <v>5</v>
      </c>
      <c r="B10" s="49">
        <v>4</v>
      </c>
      <c r="C10" s="4" t="s">
        <v>43</v>
      </c>
      <c r="D10" s="30">
        <v>41226.31</v>
      </c>
      <c r="E10" s="42">
        <f t="shared" si="0"/>
        <v>11942.731749710312</v>
      </c>
      <c r="F10" s="30">
        <v>25755.7</v>
      </c>
      <c r="G10" s="15">
        <f>(D10-F10)/F10</f>
        <v>0.6006674250748376</v>
      </c>
      <c r="H10" s="30">
        <v>2779</v>
      </c>
      <c r="I10" s="29">
        <v>63</v>
      </c>
      <c r="J10" s="27">
        <f t="shared" si="2"/>
        <v>44.111111111111114</v>
      </c>
      <c r="K10" s="29">
        <v>7</v>
      </c>
      <c r="L10" s="42">
        <v>5</v>
      </c>
      <c r="M10" s="30">
        <v>524304.21</v>
      </c>
      <c r="N10" s="30">
        <v>34762</v>
      </c>
      <c r="O10" s="42">
        <f t="shared" si="1"/>
        <v>151884.18597914252</v>
      </c>
      <c r="P10" s="46">
        <v>41803</v>
      </c>
      <c r="Q10" s="36" t="s">
        <v>14</v>
      </c>
    </row>
    <row r="11" spans="1:17" ht="25.5" customHeight="1">
      <c r="A11" s="37">
        <f t="shared" si="3"/>
        <v>6</v>
      </c>
      <c r="B11" s="65" t="s">
        <v>29</v>
      </c>
      <c r="C11" s="63" t="s">
        <v>30</v>
      </c>
      <c r="D11" s="30">
        <v>37535.8</v>
      </c>
      <c r="E11" s="42">
        <f t="shared" si="0"/>
        <v>10873.638470451913</v>
      </c>
      <c r="F11" s="30" t="s">
        <v>15</v>
      </c>
      <c r="G11" s="15" t="s">
        <v>28</v>
      </c>
      <c r="H11" s="30">
        <v>2714</v>
      </c>
      <c r="I11" s="29">
        <v>170</v>
      </c>
      <c r="J11" s="27">
        <f t="shared" si="2"/>
        <v>15.964705882352941</v>
      </c>
      <c r="K11" s="29">
        <v>12</v>
      </c>
      <c r="L11" s="42">
        <v>1</v>
      </c>
      <c r="M11" s="30">
        <v>37535.8</v>
      </c>
      <c r="N11" s="30">
        <v>2714</v>
      </c>
      <c r="O11" s="42">
        <f t="shared" si="1"/>
        <v>10873.638470451913</v>
      </c>
      <c r="P11" s="46">
        <v>41831</v>
      </c>
      <c r="Q11" s="36" t="s">
        <v>23</v>
      </c>
    </row>
    <row r="12" spans="1:17" ht="25.5" customHeight="1">
      <c r="A12" s="37">
        <f t="shared" si="3"/>
        <v>7</v>
      </c>
      <c r="B12" s="49">
        <v>3</v>
      </c>
      <c r="C12" s="4" t="s">
        <v>42</v>
      </c>
      <c r="D12" s="30">
        <v>32218</v>
      </c>
      <c r="E12" s="42">
        <f t="shared" si="0"/>
        <v>9333.14020857474</v>
      </c>
      <c r="F12" s="42">
        <v>28567.5</v>
      </c>
      <c r="G12" s="15">
        <f>(D12-F12)/F12</f>
        <v>0.12778507044718648</v>
      </c>
      <c r="H12" s="30">
        <v>2229</v>
      </c>
      <c r="I12" s="29">
        <v>63</v>
      </c>
      <c r="J12" s="27">
        <f t="shared" si="2"/>
        <v>35.38095238095238</v>
      </c>
      <c r="K12" s="29">
        <v>5</v>
      </c>
      <c r="L12" s="42">
        <v>4</v>
      </c>
      <c r="M12" s="30">
        <v>317738.78</v>
      </c>
      <c r="N12" s="30">
        <v>23033</v>
      </c>
      <c r="O12" s="42">
        <f t="shared" si="1"/>
        <v>92044.83777520279</v>
      </c>
      <c r="P12" s="48">
        <v>41810</v>
      </c>
      <c r="Q12" s="36" t="s">
        <v>17</v>
      </c>
    </row>
    <row r="13" spans="1:17" ht="25.5" customHeight="1">
      <c r="A13" s="37">
        <f t="shared" si="3"/>
        <v>8</v>
      </c>
      <c r="B13" s="49">
        <v>6</v>
      </c>
      <c r="C13" s="4" t="s">
        <v>21</v>
      </c>
      <c r="D13" s="30">
        <v>22898</v>
      </c>
      <c r="E13" s="42">
        <f t="shared" si="0"/>
        <v>6633.256083429896</v>
      </c>
      <c r="F13" s="42">
        <v>15949.6</v>
      </c>
      <c r="G13" s="15">
        <f>(D13-F13)/F13</f>
        <v>0.4356472889602247</v>
      </c>
      <c r="H13" s="30">
        <v>1514</v>
      </c>
      <c r="I13" s="29">
        <v>56</v>
      </c>
      <c r="J13" s="27">
        <f t="shared" si="2"/>
        <v>27.035714285714285</v>
      </c>
      <c r="K13" s="29">
        <v>6</v>
      </c>
      <c r="L13" s="42">
        <v>4</v>
      </c>
      <c r="M13" s="30">
        <v>166827.19999999998</v>
      </c>
      <c r="N13" s="30">
        <v>11194</v>
      </c>
      <c r="O13" s="42">
        <f t="shared" si="1"/>
        <v>48327.694090382385</v>
      </c>
      <c r="P13" s="48">
        <v>41810</v>
      </c>
      <c r="Q13" s="36" t="s">
        <v>13</v>
      </c>
    </row>
    <row r="14" spans="1:17" ht="25.5" customHeight="1">
      <c r="A14" s="37">
        <f t="shared" si="3"/>
        <v>9</v>
      </c>
      <c r="B14" s="49">
        <v>11</v>
      </c>
      <c r="C14" s="4" t="s">
        <v>10</v>
      </c>
      <c r="D14" s="30">
        <v>17297.6</v>
      </c>
      <c r="E14" s="42">
        <f t="shared" si="0"/>
        <v>5010.892236384704</v>
      </c>
      <c r="F14" s="30">
        <v>10630.939999999999</v>
      </c>
      <c r="G14" s="15">
        <f>(D14-F14)/F14</f>
        <v>0.6270997672830437</v>
      </c>
      <c r="H14" s="30">
        <v>1506</v>
      </c>
      <c r="I14" s="29">
        <v>112</v>
      </c>
      <c r="J14" s="27">
        <f t="shared" si="2"/>
        <v>13.446428571428571</v>
      </c>
      <c r="K14" s="29">
        <v>13</v>
      </c>
      <c r="L14" s="42">
        <v>10</v>
      </c>
      <c r="M14" s="30">
        <v>672783.7899999999</v>
      </c>
      <c r="N14" s="30">
        <v>50940</v>
      </c>
      <c r="O14" s="42">
        <f t="shared" si="1"/>
        <v>194896.8105446118</v>
      </c>
      <c r="P14" s="46">
        <v>41768</v>
      </c>
      <c r="Q14" s="36" t="s">
        <v>11</v>
      </c>
    </row>
    <row r="15" spans="1:17" ht="25.5" customHeight="1">
      <c r="A15" s="37">
        <f t="shared" si="3"/>
        <v>10</v>
      </c>
      <c r="B15" s="49">
        <v>5</v>
      </c>
      <c r="C15" s="4" t="s">
        <v>78</v>
      </c>
      <c r="D15" s="30">
        <v>16341.96</v>
      </c>
      <c r="E15" s="42">
        <f t="shared" si="0"/>
        <v>4734.055619930475</v>
      </c>
      <c r="F15" s="30">
        <v>18122.57</v>
      </c>
      <c r="G15" s="15">
        <f>(D15-F15)/F15</f>
        <v>-0.0982537244993398</v>
      </c>
      <c r="H15" s="30">
        <v>1139</v>
      </c>
      <c r="I15" s="29">
        <v>67</v>
      </c>
      <c r="J15" s="27">
        <f t="shared" si="2"/>
        <v>17</v>
      </c>
      <c r="K15" s="29">
        <v>9</v>
      </c>
      <c r="L15" s="42">
        <v>6</v>
      </c>
      <c r="M15" s="30">
        <v>489970.35</v>
      </c>
      <c r="N15" s="30">
        <v>30379</v>
      </c>
      <c r="O15" s="42">
        <f t="shared" si="1"/>
        <v>141938.10834298958</v>
      </c>
      <c r="P15" s="48">
        <v>41796</v>
      </c>
      <c r="Q15" s="36" t="s">
        <v>79</v>
      </c>
    </row>
    <row r="16" spans="1:17" ht="27" customHeight="1">
      <c r="A16" s="37"/>
      <c r="B16" s="43"/>
      <c r="C16" s="12" t="s">
        <v>9</v>
      </c>
      <c r="D16" s="41">
        <f>SUM(D6:D15)</f>
        <v>845756.9500000001</v>
      </c>
      <c r="E16" s="41">
        <f>SUM(E6:E15)</f>
        <v>245004.91019698724</v>
      </c>
      <c r="F16" s="41">
        <v>601497.41</v>
      </c>
      <c r="G16" s="13">
        <f>(D16-F16)/F16</f>
        <v>0.40608577184064687</v>
      </c>
      <c r="H16" s="41">
        <f>SUM(H6:H15)</f>
        <v>58102</v>
      </c>
      <c r="I16" s="16"/>
      <c r="J16" s="16"/>
      <c r="K16" s="17"/>
      <c r="L16" s="16"/>
      <c r="M16" s="18"/>
      <c r="N16" s="18"/>
      <c r="O16" s="14"/>
      <c r="P16" s="24"/>
      <c r="Q16" s="36"/>
    </row>
    <row r="17" spans="1:17" ht="9" customHeight="1">
      <c r="A17" s="47"/>
      <c r="B17" s="44"/>
      <c r="C17" s="5"/>
      <c r="D17" s="6"/>
      <c r="E17" s="6"/>
      <c r="F17" s="6"/>
      <c r="G17" s="7"/>
      <c r="H17" s="7"/>
      <c r="I17" s="8"/>
      <c r="J17" s="8"/>
      <c r="K17" s="7"/>
      <c r="L17" s="8"/>
      <c r="M17" s="7"/>
      <c r="N17" s="7"/>
      <c r="O17" s="7"/>
      <c r="P17" s="25"/>
      <c r="Q17" s="38"/>
    </row>
    <row r="18" spans="1:17" ht="25.5" customHeight="1">
      <c r="A18" s="37">
        <f>A15+1</f>
        <v>11</v>
      </c>
      <c r="B18" s="49">
        <v>9</v>
      </c>
      <c r="C18" s="4" t="s">
        <v>39</v>
      </c>
      <c r="D18" s="30">
        <v>11966.02</v>
      </c>
      <c r="E18" s="42">
        <f aca="true" t="shared" si="4" ref="E18:E27">D18/3.452</f>
        <v>3466.402085747393</v>
      </c>
      <c r="F18" s="30">
        <v>12590</v>
      </c>
      <c r="G18" s="15">
        <f>(D18-F18)/F18</f>
        <v>-0.049561556791104015</v>
      </c>
      <c r="H18" s="30">
        <v>731</v>
      </c>
      <c r="I18" s="29">
        <v>27</v>
      </c>
      <c r="J18" s="27">
        <f aca="true" t="shared" si="5" ref="J18:J27">H18/I18</f>
        <v>27.074074074074073</v>
      </c>
      <c r="K18" s="29">
        <v>4</v>
      </c>
      <c r="L18" s="42">
        <v>7</v>
      </c>
      <c r="M18" s="30">
        <v>501271.72</v>
      </c>
      <c r="N18" s="30">
        <v>27879</v>
      </c>
      <c r="O18" s="42">
        <f aca="true" t="shared" si="6" ref="O18:O27">M18/3.452</f>
        <v>145211.96987253765</v>
      </c>
      <c r="P18" s="46">
        <v>41789</v>
      </c>
      <c r="Q18" s="36" t="s">
        <v>40</v>
      </c>
    </row>
    <row r="19" spans="1:17" ht="25.5" customHeight="1">
      <c r="A19" s="37">
        <f aca="true" t="shared" si="7" ref="A19:A27">A18+1</f>
        <v>12</v>
      </c>
      <c r="B19" s="49">
        <v>13</v>
      </c>
      <c r="C19" s="4" t="s">
        <v>26</v>
      </c>
      <c r="D19" s="30">
        <v>10319</v>
      </c>
      <c r="E19" s="42">
        <f t="shared" si="4"/>
        <v>2989.28157589803</v>
      </c>
      <c r="F19" s="42">
        <v>6647</v>
      </c>
      <c r="G19" s="15">
        <f>(D19-F19)/F19</f>
        <v>0.5524296675191815</v>
      </c>
      <c r="H19" s="30">
        <v>911</v>
      </c>
      <c r="I19" s="29">
        <v>42</v>
      </c>
      <c r="J19" s="27">
        <f t="shared" si="5"/>
        <v>21.69047619047619</v>
      </c>
      <c r="K19" s="29">
        <v>6</v>
      </c>
      <c r="L19" s="42">
        <v>14</v>
      </c>
      <c r="M19" s="30">
        <v>1460950.63</v>
      </c>
      <c r="N19" s="30">
        <v>101963</v>
      </c>
      <c r="O19" s="42">
        <f t="shared" si="6"/>
        <v>423218.60660486674</v>
      </c>
      <c r="P19" s="48">
        <v>41740</v>
      </c>
      <c r="Q19" s="36" t="s">
        <v>17</v>
      </c>
    </row>
    <row r="20" spans="1:17" ht="25.5" customHeight="1">
      <c r="A20" s="37">
        <f t="shared" si="7"/>
        <v>13</v>
      </c>
      <c r="B20" s="49">
        <v>7</v>
      </c>
      <c r="C20" s="4" t="s">
        <v>73</v>
      </c>
      <c r="D20" s="30">
        <v>7896</v>
      </c>
      <c r="E20" s="42">
        <f t="shared" si="4"/>
        <v>2287.3696407879493</v>
      </c>
      <c r="F20" s="30">
        <v>15411</v>
      </c>
      <c r="G20" s="15">
        <f>(D20-F20)/F20</f>
        <v>-0.48763869963013434</v>
      </c>
      <c r="H20" s="30">
        <v>576</v>
      </c>
      <c r="I20" s="29">
        <v>50</v>
      </c>
      <c r="J20" s="27">
        <f t="shared" si="5"/>
        <v>11.52</v>
      </c>
      <c r="K20" s="29">
        <v>8</v>
      </c>
      <c r="L20" s="42">
        <v>2</v>
      </c>
      <c r="M20" s="30">
        <v>23307</v>
      </c>
      <c r="N20" s="30">
        <v>1613</v>
      </c>
      <c r="O20" s="42">
        <f t="shared" si="6"/>
        <v>6751.738122827346</v>
      </c>
      <c r="P20" s="48">
        <v>41824</v>
      </c>
      <c r="Q20" s="36" t="s">
        <v>72</v>
      </c>
    </row>
    <row r="21" spans="1:17" ht="25.5" customHeight="1">
      <c r="A21" s="37">
        <f t="shared" si="7"/>
        <v>14</v>
      </c>
      <c r="B21" s="49" t="s">
        <v>15</v>
      </c>
      <c r="C21" s="4" t="s">
        <v>37</v>
      </c>
      <c r="D21" s="30">
        <v>4425</v>
      </c>
      <c r="E21" s="42">
        <f t="shared" si="4"/>
        <v>1281.8655851680185</v>
      </c>
      <c r="F21" s="30" t="s">
        <v>15</v>
      </c>
      <c r="G21" s="15" t="s">
        <v>15</v>
      </c>
      <c r="H21" s="30">
        <v>302</v>
      </c>
      <c r="I21" s="29">
        <v>2</v>
      </c>
      <c r="J21" s="27">
        <f t="shared" si="5"/>
        <v>151</v>
      </c>
      <c r="K21" s="29">
        <v>1</v>
      </c>
      <c r="L21" s="42">
        <v>6</v>
      </c>
      <c r="M21" s="30">
        <v>48914</v>
      </c>
      <c r="N21" s="30">
        <v>3996</v>
      </c>
      <c r="O21" s="42">
        <f t="shared" si="6"/>
        <v>14169.756662804171</v>
      </c>
      <c r="P21" s="46">
        <v>41796</v>
      </c>
      <c r="Q21" s="36" t="s">
        <v>38</v>
      </c>
    </row>
    <row r="22" spans="1:17" ht="25.5" customHeight="1">
      <c r="A22" s="37">
        <f t="shared" si="7"/>
        <v>15</v>
      </c>
      <c r="B22" s="49">
        <v>8</v>
      </c>
      <c r="C22" s="4" t="s">
        <v>57</v>
      </c>
      <c r="D22" s="30">
        <v>3398</v>
      </c>
      <c r="E22" s="42">
        <f t="shared" si="4"/>
        <v>984.3568945538818</v>
      </c>
      <c r="F22" s="30">
        <v>12712</v>
      </c>
      <c r="G22" s="15">
        <f>(D22-F22)/F22</f>
        <v>-0.7326935179358087</v>
      </c>
      <c r="H22" s="30">
        <v>276</v>
      </c>
      <c r="I22" s="29">
        <v>35</v>
      </c>
      <c r="J22" s="27">
        <f t="shared" si="5"/>
        <v>7.885714285714286</v>
      </c>
      <c r="K22" s="29">
        <v>4</v>
      </c>
      <c r="L22" s="42">
        <v>2</v>
      </c>
      <c r="M22" s="30">
        <v>16110</v>
      </c>
      <c r="N22" s="30">
        <v>1108</v>
      </c>
      <c r="O22" s="42">
        <f t="shared" si="6"/>
        <v>4666.8597914252605</v>
      </c>
      <c r="P22" s="48">
        <v>41824</v>
      </c>
      <c r="Q22" s="36" t="s">
        <v>58</v>
      </c>
    </row>
    <row r="23" spans="1:17" ht="25.5" customHeight="1">
      <c r="A23" s="37">
        <f t="shared" si="7"/>
        <v>16</v>
      </c>
      <c r="B23" s="43">
        <v>16</v>
      </c>
      <c r="C23" s="4" t="s">
        <v>22</v>
      </c>
      <c r="D23" s="30">
        <v>2364</v>
      </c>
      <c r="E23" s="42">
        <f t="shared" si="4"/>
        <v>684.8203939745075</v>
      </c>
      <c r="F23" s="42">
        <v>2612</v>
      </c>
      <c r="G23" s="15">
        <f>(D23-F23)/F23</f>
        <v>-0.09494640122511486</v>
      </c>
      <c r="H23" s="30">
        <v>164</v>
      </c>
      <c r="I23" s="29">
        <v>14</v>
      </c>
      <c r="J23" s="27">
        <f t="shared" si="5"/>
        <v>11.714285714285714</v>
      </c>
      <c r="K23" s="29">
        <v>1</v>
      </c>
      <c r="L23" s="42">
        <v>4</v>
      </c>
      <c r="M23" s="30">
        <v>42311.4</v>
      </c>
      <c r="N23" s="30">
        <v>2994</v>
      </c>
      <c r="O23" s="42">
        <f t="shared" si="6"/>
        <v>12257.068366164543</v>
      </c>
      <c r="P23" s="48">
        <v>41810</v>
      </c>
      <c r="Q23" s="36" t="s">
        <v>23</v>
      </c>
    </row>
    <row r="24" spans="1:17" ht="25.5" customHeight="1">
      <c r="A24" s="37">
        <f t="shared" si="7"/>
        <v>17</v>
      </c>
      <c r="B24" s="49">
        <v>12</v>
      </c>
      <c r="C24" s="4" t="s">
        <v>77</v>
      </c>
      <c r="D24" s="30">
        <v>2361</v>
      </c>
      <c r="E24" s="42">
        <f t="shared" si="4"/>
        <v>683.9513325608343</v>
      </c>
      <c r="F24" s="30">
        <v>9232.6</v>
      </c>
      <c r="G24" s="15">
        <f>(D24-F24)/F24</f>
        <v>-0.7442757186491346</v>
      </c>
      <c r="H24" s="30">
        <v>159</v>
      </c>
      <c r="I24" s="29">
        <v>11</v>
      </c>
      <c r="J24" s="27">
        <f t="shared" si="5"/>
        <v>14.454545454545455</v>
      </c>
      <c r="K24" s="29">
        <v>2</v>
      </c>
      <c r="L24" s="42">
        <v>3</v>
      </c>
      <c r="M24" s="30">
        <v>52363.9</v>
      </c>
      <c r="N24" s="30">
        <v>3443</v>
      </c>
      <c r="O24" s="42">
        <f t="shared" si="6"/>
        <v>15169.148319814602</v>
      </c>
      <c r="P24" s="48">
        <v>41817</v>
      </c>
      <c r="Q24" s="36" t="s">
        <v>23</v>
      </c>
    </row>
    <row r="25" spans="1:17" ht="25.5" customHeight="1">
      <c r="A25" s="37">
        <f t="shared" si="7"/>
        <v>18</v>
      </c>
      <c r="B25" s="66" t="s">
        <v>34</v>
      </c>
      <c r="C25" s="4" t="s">
        <v>35</v>
      </c>
      <c r="D25" s="30">
        <v>1750</v>
      </c>
      <c r="E25" s="42">
        <f t="shared" si="4"/>
        <v>506.9524913093859</v>
      </c>
      <c r="F25" s="30" t="s">
        <v>15</v>
      </c>
      <c r="G25" s="15" t="s">
        <v>54</v>
      </c>
      <c r="H25" s="30">
        <v>115</v>
      </c>
      <c r="I25" s="29">
        <v>2</v>
      </c>
      <c r="J25" s="27">
        <f t="shared" si="5"/>
        <v>57.5</v>
      </c>
      <c r="K25" s="29">
        <v>2</v>
      </c>
      <c r="L25" s="42"/>
      <c r="M25" s="30">
        <v>1750</v>
      </c>
      <c r="N25" s="30">
        <v>115</v>
      </c>
      <c r="O25" s="42">
        <f t="shared" si="6"/>
        <v>506.9524913093859</v>
      </c>
      <c r="P25" s="48" t="s">
        <v>33</v>
      </c>
      <c r="Q25" s="36" t="s">
        <v>17</v>
      </c>
    </row>
    <row r="26" spans="1:17" ht="25.5" customHeight="1">
      <c r="A26" s="37">
        <f t="shared" si="7"/>
        <v>19</v>
      </c>
      <c r="B26" s="49">
        <v>17</v>
      </c>
      <c r="C26" s="4" t="s">
        <v>19</v>
      </c>
      <c r="D26" s="30">
        <v>987</v>
      </c>
      <c r="E26" s="42">
        <f t="shared" si="4"/>
        <v>285.92120509849366</v>
      </c>
      <c r="F26" s="30">
        <v>2084</v>
      </c>
      <c r="G26" s="15">
        <f>(D26-F26)/F26</f>
        <v>-0.5263915547024952</v>
      </c>
      <c r="H26" s="30">
        <v>95</v>
      </c>
      <c r="I26" s="29">
        <v>19</v>
      </c>
      <c r="J26" s="27">
        <f t="shared" si="5"/>
        <v>5</v>
      </c>
      <c r="K26" s="29">
        <v>7</v>
      </c>
      <c r="L26" s="42">
        <v>6</v>
      </c>
      <c r="M26" s="30">
        <v>124800.59</v>
      </c>
      <c r="N26" s="30">
        <v>9936</v>
      </c>
      <c r="O26" s="42">
        <f t="shared" si="6"/>
        <v>36153.12572421785</v>
      </c>
      <c r="P26" s="48">
        <v>41796</v>
      </c>
      <c r="Q26" s="36" t="s">
        <v>20</v>
      </c>
    </row>
    <row r="27" spans="1:17" ht="25.5" customHeight="1">
      <c r="A27" s="37">
        <f t="shared" si="7"/>
        <v>20</v>
      </c>
      <c r="B27" s="43">
        <v>22</v>
      </c>
      <c r="C27" s="4" t="s">
        <v>12</v>
      </c>
      <c r="D27" s="30">
        <v>984</v>
      </c>
      <c r="E27" s="42">
        <f t="shared" si="4"/>
        <v>285.0521436848204</v>
      </c>
      <c r="F27" s="30">
        <v>955</v>
      </c>
      <c r="G27" s="15">
        <f>(D27-F27)/F27</f>
        <v>0.030366492146596858</v>
      </c>
      <c r="H27" s="30">
        <v>77</v>
      </c>
      <c r="I27" s="29">
        <v>10</v>
      </c>
      <c r="J27" s="27">
        <f t="shared" si="5"/>
        <v>7.7</v>
      </c>
      <c r="K27" s="29">
        <v>1</v>
      </c>
      <c r="L27" s="42">
        <v>8</v>
      </c>
      <c r="M27" s="30">
        <v>79038.15</v>
      </c>
      <c r="N27" s="30">
        <v>5441</v>
      </c>
      <c r="O27" s="42">
        <f t="shared" si="6"/>
        <v>22896.335457705678</v>
      </c>
      <c r="P27" s="48">
        <v>41782</v>
      </c>
      <c r="Q27" s="36" t="s">
        <v>13</v>
      </c>
    </row>
    <row r="28" spans="1:17" ht="27" customHeight="1">
      <c r="A28" s="59"/>
      <c r="B28" s="43"/>
      <c r="C28" s="12" t="s">
        <v>80</v>
      </c>
      <c r="D28" s="41">
        <f>SUM(D18:D27)+D16</f>
        <v>892206.9700000001</v>
      </c>
      <c r="E28" s="41">
        <f>SUM(E18:E27)+E16</f>
        <v>258460.88354577057</v>
      </c>
      <c r="F28" s="41">
        <v>644557.9500000001</v>
      </c>
      <c r="G28" s="13">
        <f>(D28-F28)/F28</f>
        <v>0.3842152904948267</v>
      </c>
      <c r="H28" s="41">
        <f>SUM(H18:H27)+H16</f>
        <v>61508</v>
      </c>
      <c r="I28" s="16"/>
      <c r="J28" s="16"/>
      <c r="K28" s="17"/>
      <c r="L28" s="16"/>
      <c r="M28" s="18"/>
      <c r="N28" s="18"/>
      <c r="O28" s="14"/>
      <c r="P28" s="24"/>
      <c r="Q28" s="36"/>
    </row>
    <row r="29" spans="1:17" ht="12" customHeight="1">
      <c r="A29" s="60"/>
      <c r="B29" s="45"/>
      <c r="C29" s="9"/>
      <c r="D29" s="10"/>
      <c r="E29" s="10"/>
      <c r="F29" s="10"/>
      <c r="G29" s="20"/>
      <c r="H29" s="50">
        <f>SUM(H28:H28)</f>
        <v>61508</v>
      </c>
      <c r="I29" s="21">
        <v>3</v>
      </c>
      <c r="J29" s="21"/>
      <c r="K29" s="32"/>
      <c r="L29" s="21"/>
      <c r="M29" s="22"/>
      <c r="N29" s="22"/>
      <c r="O29" s="22"/>
      <c r="P29" s="26"/>
      <c r="Q29" s="40"/>
    </row>
    <row r="30" spans="1:17" ht="25.5" customHeight="1">
      <c r="A30" s="37">
        <f>A27+1</f>
        <v>21</v>
      </c>
      <c r="B30" s="62" t="s">
        <v>74</v>
      </c>
      <c r="C30" s="4" t="s">
        <v>31</v>
      </c>
      <c r="D30" s="30">
        <v>588</v>
      </c>
      <c r="E30" s="42">
        <f>D30/3.452</f>
        <v>170.33603707995366</v>
      </c>
      <c r="F30" s="30" t="s">
        <v>15</v>
      </c>
      <c r="G30" s="15" t="s">
        <v>15</v>
      </c>
      <c r="H30" s="30">
        <v>98</v>
      </c>
      <c r="I30" s="29">
        <v>7</v>
      </c>
      <c r="J30" s="27">
        <f>H30/I30</f>
        <v>14</v>
      </c>
      <c r="K30" s="29">
        <v>1</v>
      </c>
      <c r="L30" s="42">
        <v>43</v>
      </c>
      <c r="M30" s="30">
        <v>701513.8</v>
      </c>
      <c r="N30" s="30">
        <v>54908</v>
      </c>
      <c r="O30" s="42">
        <f>M30/3.452</f>
        <v>203219.52491309386</v>
      </c>
      <c r="P30" s="48">
        <v>41537</v>
      </c>
      <c r="Q30" s="36" t="s">
        <v>32</v>
      </c>
    </row>
    <row r="31" spans="1:17" ht="25.5" customHeight="1">
      <c r="A31" s="37">
        <f>A30+1</f>
        <v>22</v>
      </c>
      <c r="B31" s="43">
        <v>29</v>
      </c>
      <c r="C31" s="4" t="s">
        <v>71</v>
      </c>
      <c r="D31" s="30">
        <v>534</v>
      </c>
      <c r="E31" s="42">
        <f>D31/3.452</f>
        <v>154.69293163383546</v>
      </c>
      <c r="F31" s="30">
        <v>68</v>
      </c>
      <c r="G31" s="15">
        <f>(D31-F31)/F31</f>
        <v>6.852941176470588</v>
      </c>
      <c r="H31" s="30">
        <v>89</v>
      </c>
      <c r="I31" s="29">
        <v>7</v>
      </c>
      <c r="J31" s="27">
        <f>H31/I31</f>
        <v>12.714285714285714</v>
      </c>
      <c r="K31" s="29">
        <v>1</v>
      </c>
      <c r="L31" s="42"/>
      <c r="M31" s="30">
        <v>830938.08</v>
      </c>
      <c r="N31" s="30">
        <v>62901</v>
      </c>
      <c r="O31" s="42">
        <f>M31/3.452</f>
        <v>240712.0741599073</v>
      </c>
      <c r="P31" s="48">
        <v>41565</v>
      </c>
      <c r="Q31" s="36" t="s">
        <v>17</v>
      </c>
    </row>
    <row r="32" spans="1:17" ht="25.5" customHeight="1">
      <c r="A32" s="37">
        <f>A31+1</f>
        <v>23</v>
      </c>
      <c r="B32" s="43">
        <v>24</v>
      </c>
      <c r="C32" s="4" t="s">
        <v>61</v>
      </c>
      <c r="D32" s="30">
        <v>432</v>
      </c>
      <c r="E32" s="42">
        <f>D32/3.452</f>
        <v>125.14484356894555</v>
      </c>
      <c r="F32" s="30">
        <v>363</v>
      </c>
      <c r="G32" s="15">
        <f>(D32-F32)/F32</f>
        <v>0.19008264462809918</v>
      </c>
      <c r="H32" s="30">
        <v>72</v>
      </c>
      <c r="I32" s="29">
        <v>7</v>
      </c>
      <c r="J32" s="27">
        <f>H32/I32</f>
        <v>10.285714285714286</v>
      </c>
      <c r="K32" s="29">
        <v>1</v>
      </c>
      <c r="L32" s="42"/>
      <c r="M32" s="30">
        <v>321181.52</v>
      </c>
      <c r="N32" s="30">
        <v>28070</v>
      </c>
      <c r="O32" s="42">
        <f>M32/3.452</f>
        <v>93042.15527230591</v>
      </c>
      <c r="P32" s="46">
        <v>41593</v>
      </c>
      <c r="Q32" s="36" t="s">
        <v>16</v>
      </c>
    </row>
    <row r="33" spans="1:17" ht="25.5" customHeight="1">
      <c r="A33" s="37">
        <f>A32+1</f>
        <v>24</v>
      </c>
      <c r="B33" s="49">
        <v>14</v>
      </c>
      <c r="C33" s="4" t="s">
        <v>55</v>
      </c>
      <c r="D33" s="30">
        <v>301</v>
      </c>
      <c r="E33" s="42">
        <f>D33/3.452</f>
        <v>87.19582850521437</v>
      </c>
      <c r="F33" s="30">
        <v>4919</v>
      </c>
      <c r="G33" s="15">
        <f>(D33-F33)/F33</f>
        <v>-0.9388087009554787</v>
      </c>
      <c r="H33" s="30">
        <v>23</v>
      </c>
      <c r="I33" s="29">
        <v>5</v>
      </c>
      <c r="J33" s="27">
        <f>H33/I33</f>
        <v>4.6</v>
      </c>
      <c r="K33" s="29">
        <v>2</v>
      </c>
      <c r="L33" s="42">
        <v>3</v>
      </c>
      <c r="M33" s="30">
        <v>42734.5</v>
      </c>
      <c r="N33" s="30">
        <v>2753</v>
      </c>
      <c r="O33" s="42">
        <f>M33/3.452</f>
        <v>12379.634994206257</v>
      </c>
      <c r="P33" s="48">
        <v>41817</v>
      </c>
      <c r="Q33" s="36" t="s">
        <v>18</v>
      </c>
    </row>
    <row r="34" spans="1:17" ht="25.5" customHeight="1">
      <c r="A34" s="37">
        <f>A33+1</f>
        <v>25</v>
      </c>
      <c r="B34" s="62" t="s">
        <v>74</v>
      </c>
      <c r="C34" s="4" t="s">
        <v>36</v>
      </c>
      <c r="D34" s="30">
        <v>228</v>
      </c>
      <c r="E34" s="42">
        <f>D34/3.452</f>
        <v>66.0486674391657</v>
      </c>
      <c r="F34" s="30" t="s">
        <v>15</v>
      </c>
      <c r="G34" s="15" t="s">
        <v>15</v>
      </c>
      <c r="H34" s="30">
        <v>38</v>
      </c>
      <c r="I34" s="29">
        <v>7</v>
      </c>
      <c r="J34" s="27">
        <f>H34/I34</f>
        <v>5.428571428571429</v>
      </c>
      <c r="K34" s="29">
        <v>1</v>
      </c>
      <c r="L34" s="42"/>
      <c r="M34" s="30">
        <v>478002.36</v>
      </c>
      <c r="N34" s="30">
        <v>32370</v>
      </c>
      <c r="O34" s="42">
        <f>M34/3.452</f>
        <v>138471.13557358054</v>
      </c>
      <c r="P34" s="46">
        <v>41628</v>
      </c>
      <c r="Q34" s="36" t="s">
        <v>17</v>
      </c>
    </row>
    <row r="35" spans="1:17" ht="27" customHeight="1">
      <c r="A35" s="59"/>
      <c r="B35" s="43"/>
      <c r="C35" s="12" t="s">
        <v>81</v>
      </c>
      <c r="D35" s="41">
        <f>SUM(D30:D34)+D28</f>
        <v>894289.9700000001</v>
      </c>
      <c r="E35" s="41">
        <f>SUM(E30:E34)+E28</f>
        <v>259064.3018539977</v>
      </c>
      <c r="F35" s="41">
        <v>648978.9500000001</v>
      </c>
      <c r="G35" s="13">
        <f>(D35-F35)/F35</f>
        <v>0.37799534175954397</v>
      </c>
      <c r="H35" s="41">
        <f>SUM(H30:H34)+H28</f>
        <v>61828</v>
      </c>
      <c r="I35" s="41"/>
      <c r="J35" s="31"/>
      <c r="K35" s="33"/>
      <c r="L35" s="31"/>
      <c r="M35" s="34"/>
      <c r="N35" s="34"/>
      <c r="O35" s="42"/>
      <c r="P35" s="35"/>
      <c r="Q35" s="39"/>
    </row>
    <row r="36" spans="1:17" ht="12" customHeight="1">
      <c r="A36" s="60"/>
      <c r="B36" s="45"/>
      <c r="C36" s="9"/>
      <c r="D36" s="10"/>
      <c r="E36" s="10"/>
      <c r="F36" s="10"/>
      <c r="G36" s="20"/>
      <c r="H36" s="19"/>
      <c r="I36" s="21"/>
      <c r="J36" s="21"/>
      <c r="K36" s="32"/>
      <c r="L36" s="21"/>
      <c r="M36" s="22"/>
      <c r="N36" s="22"/>
      <c r="O36" s="22"/>
      <c r="P36" s="11"/>
      <c r="Q36" s="40"/>
    </row>
  </sheetData>
  <sheetProtection/>
  <printOptions/>
  <pageMargins left="0.35433070866141736" right="0.35433070866141736" top="0.3937007874015748" bottom="0.3937007874015748" header="0.5118110236220472" footer="0.5118110236220472"/>
  <pageSetup fitToHeight="2" fitToWidth="1"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GTECH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EPUKSTA</dc:creator>
  <cp:keywords/>
  <dc:description/>
  <cp:lastModifiedBy>Edvinas Puksta</cp:lastModifiedBy>
  <cp:lastPrinted>2011-08-12T18:36:21Z</cp:lastPrinted>
  <dcterms:created xsi:type="dcterms:W3CDTF">2001-12-28T12:53:09Z</dcterms:created>
  <dcterms:modified xsi:type="dcterms:W3CDTF">2014-07-18T14:28:35Z</dcterms:modified>
  <cp:category/>
  <cp:version/>
  <cp:contentType/>
  <cp:contentStatus/>
</cp:coreProperties>
</file>