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4180" activeTab="0"/>
  </bookViews>
  <sheets>
    <sheet name="September 12-14 . Rugsėjo 12-14" sheetId="1" r:id="rId1"/>
  </sheets>
  <definedNames/>
  <calcPr fullCalcOnLoad="1"/>
</workbook>
</file>

<file path=xl/sharedStrings.xml><?xml version="1.0" encoding="utf-8"?>
<sst xmlns="http://schemas.openxmlformats.org/spreadsheetml/2006/main" count="112" uniqueCount="83">
  <si>
    <t>Forum Cinemas /
Paramount</t>
  </si>
  <si>
    <t>Kaip prisijaukinti slibiną 2
(How To Train Your Dragon 2)</t>
  </si>
  <si>
    <t>ACME Film /
Sony</t>
  </si>
  <si>
    <t>Šokis hip- hopo ritmu. Viskas arba nieko
(Step Up 5)</t>
  </si>
  <si>
    <t>N</t>
  </si>
  <si>
    <t xml:space="preserve">Platintojas </t>
  </si>
  <si>
    <t>Filmas</t>
  </si>
  <si>
    <t>Premjeros
data</t>
  </si>
  <si>
    <t>Pakitimas</t>
  </si>
  <si>
    <t>Seansų
sk.</t>
  </si>
  <si>
    <t>\</t>
  </si>
  <si>
    <t>Average ADM</t>
  </si>
  <si>
    <t>DCO count</t>
  </si>
  <si>
    <t>Week on screens</t>
  </si>
  <si>
    <t>Ozo legendos:Sugrįžimas į Smaragdo miestą
(Legends of Oz: Dorothy's Return)</t>
  </si>
  <si>
    <t>Garsų pasaulio įrašai</t>
  </si>
  <si>
    <t>Kumba
(Khumba)</t>
  </si>
  <si>
    <t>Apsimeskime farais
(Let’s Be Cops)</t>
  </si>
  <si>
    <t>Rio 2</t>
  </si>
  <si>
    <t>Theatrical Film Distribution /
20th Century Fox</t>
  </si>
  <si>
    <t>Vėžliukai nindzės
(Teenage Mutant Ninja Turtles)</t>
  </si>
  <si>
    <t>Nuodėmių miestas 2
(Sin City: A Dame to Kill For)</t>
  </si>
  <si>
    <t>Kaukazo belaisvė
(Kavkazkaya plennitsa)</t>
  </si>
  <si>
    <t>Nominum</t>
  </si>
  <si>
    <t>Radviliada</t>
  </si>
  <si>
    <t>TOTAL ADM</t>
  </si>
  <si>
    <t>TOTAL GBO (Eur)</t>
  </si>
  <si>
    <t>Distributor</t>
  </si>
  <si>
    <t>TOTAL (top10):</t>
  </si>
  <si>
    <t>TOTAL (top20):</t>
  </si>
  <si>
    <t>TOTAL GBO     (Lt)</t>
  </si>
  <si>
    <t>Release   Date</t>
  </si>
  <si>
    <t>Liusi
(Lucy)</t>
  </si>
  <si>
    <t>Forum Cinemas /
Universal</t>
  </si>
  <si>
    <t>Incognito Films</t>
  </si>
  <si>
    <t>Nematomas frontas
(The Invisible Front)</t>
  </si>
  <si>
    <t>TOTAL:</t>
  </si>
  <si>
    <t>Galaktikos sergėtojai
(Guardians of the Galaxy)</t>
  </si>
  <si>
    <t>Aistrų vulkanas
(Volcano)</t>
  </si>
  <si>
    <t>Ponas Žirnis ir Šermanas
(Mr. Peabody &amp; Sherman)</t>
  </si>
  <si>
    <t>Kaip danguje, taip ir po žeme
(As Above, So Below)</t>
  </si>
  <si>
    <t>Pasimatymas
(Une Rencontre)</t>
  </si>
  <si>
    <t>Theatrical Film Distribution /
WDSMPI</t>
  </si>
  <si>
    <t>Theatrical Film Distribution</t>
  </si>
  <si>
    <t>Prior Entertainment</t>
  </si>
  <si>
    <t>Ekskursantė
(The Excursionist)</t>
  </si>
  <si>
    <t>Cinemark</t>
  </si>
  <si>
    <t>Theatrical Film Distribution /
20th Century Fox</t>
  </si>
  <si>
    <t>Theatrical Film Distribution /
WDSMPI</t>
  </si>
  <si>
    <t>Žiūrovų lanko-mumo vidurkis</t>
  </si>
  <si>
    <t>Kopijų 
sk.</t>
  </si>
  <si>
    <t>Rodymo 
savaitė</t>
  </si>
  <si>
    <t>ACME Film</t>
  </si>
  <si>
    <t>Amazonės džiunglės
(Amazonia)</t>
  </si>
  <si>
    <t>Po oda
(Under the Skin)</t>
  </si>
  <si>
    <t>Šefas ant ratų. Virtuvė Los Andžele
(Chef)</t>
  </si>
  <si>
    <t>Top Film / Incognito Films</t>
  </si>
  <si>
    <t>Gelbėk mus nuo pikto
(Deliver Us From Evil)</t>
  </si>
  <si>
    <t>Mėnesienos magija
(Magic In The Moonlight)</t>
  </si>
  <si>
    <t>-</t>
  </si>
  <si>
    <t>Movie</t>
  </si>
  <si>
    <t>Show count</t>
  </si>
  <si>
    <t>Change</t>
  </si>
  <si>
    <t>\</t>
  </si>
  <si>
    <t>Bendros
pajamos
(Lt)</t>
  </si>
  <si>
    <t>Bendras
žiūrovų
sk.</t>
  </si>
  <si>
    <t>Bendros
pajamos
(Eur)</t>
  </si>
  <si>
    <t>ACME Film</t>
  </si>
  <si>
    <t>Garsų pasaulio įrašai</t>
  </si>
  <si>
    <t>Sparnai: ugnies tramdytojai
(Planes: Fire &amp; Rescue)</t>
  </si>
  <si>
    <t xml:space="preserve">September 12th - 14th Lithuanian top-30 </t>
  </si>
  <si>
    <t xml:space="preserve">Rugsėjo 12 - 14 d. Lietuvos kino teatruose rodytų filmų top-30 </t>
  </si>
  <si>
    <t>September
5 - 7
GBO
(Lt)</t>
  </si>
  <si>
    <t>Rugsėjo
5 - 7 d.
pajamos
(Lt)</t>
  </si>
  <si>
    <t>September
12 - 14
GBO
(Lt)</t>
  </si>
  <si>
    <t>September
12 - 14
ADM</t>
  </si>
  <si>
    <t>September
12 - 14
GBO
(Eur)</t>
  </si>
  <si>
    <t>Rugsėjo
12 - 14 d.
pajamos
(Lt)</t>
  </si>
  <si>
    <t>Rugsėjo
12 - 14 d.
žiūrovų 
sk.</t>
  </si>
  <si>
    <t>Rugsėjo
12 - 14 d.
pajamos
(Eur)</t>
  </si>
  <si>
    <t>Siuntėjas
(The Giver)</t>
  </si>
  <si>
    <t>Tu esi čia
(Are You Here)</t>
  </si>
  <si>
    <t>Šimto žingsnių kelionė
(The Hundred Foot Journey)</t>
  </si>
</sst>
</file>

<file path=xl/styles.xml><?xml version="1.0" encoding="utf-8"?>
<styleSheet xmlns="http://schemas.openxmlformats.org/spreadsheetml/2006/main">
  <numFmts count="52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#,##0&quot;Lt&quot;;\-#,##0&quot;Lt&quot;"/>
    <numFmt numFmtId="165" formatCode="#,##0&quot;Lt&quot;;[Red]\-#,##0&quot;Lt&quot;"/>
    <numFmt numFmtId="166" formatCode="#,##0.00&quot;Lt&quot;;\-#,##0.00&quot;Lt&quot;"/>
    <numFmt numFmtId="167" formatCode="#,##0.00&quot;Lt&quot;;[Red]\-#,##0.00&quot;Lt&quot;"/>
    <numFmt numFmtId="168" formatCode="_-* #,##0&quot;Lt&quot;_-;\-* #,##0&quot;Lt&quot;_-;_-* &quot;-&quot;&quot;Lt&quot;_-;_-@_-"/>
    <numFmt numFmtId="169" formatCode="_-* #,##0_L_t_-;\-* #,##0_L_t_-;_-* &quot;-&quot;_L_t_-;_-@_-"/>
    <numFmt numFmtId="170" formatCode="_-* #,##0.00&quot;Lt&quot;_-;\-* #,##0.00&quot;Lt&quot;_-;_-* &quot;-&quot;??&quot;Lt&quot;_-;_-@_-"/>
    <numFmt numFmtId="171" formatCode="_-* #,##0.00_L_t_-;\-* #,##0.00_L_t_-;_-* &quot;-&quot;??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yyyy\.mm\.dd"/>
    <numFmt numFmtId="197" formatCode="[$-409]dddd\,\ mmmm\ dd\,\ yyyy"/>
    <numFmt numFmtId="198" formatCode="yyyy\.mm\.dd;@"/>
    <numFmt numFmtId="199" formatCode="yyyy/mm/dd;@"/>
    <numFmt numFmtId="200" formatCode="mmm/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yyyy/mm/dd"/>
    <numFmt numFmtId="206" formatCode="#,##0\ &quot;Lt&quot;"/>
    <numFmt numFmtId="207" formatCode="#,##0.00\ &quot;Lt&quot;"/>
  </numFmts>
  <fonts count="28">
    <font>
      <sz val="10"/>
      <name val="Arial"/>
      <family val="2"/>
    </font>
    <font>
      <b/>
      <sz val="16"/>
      <name val="Verdana"/>
      <family val="0"/>
    </font>
    <font>
      <b/>
      <sz val="10"/>
      <name val="Verdana"/>
      <family val="0"/>
    </font>
    <font>
      <sz val="10"/>
      <name val="Verdan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8"/>
      <name val="Verdana"/>
      <family val="0"/>
    </font>
    <font>
      <b/>
      <i/>
      <sz val="10"/>
      <name val="Verdana"/>
      <family val="0"/>
    </font>
    <font>
      <b/>
      <sz val="10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2" borderId="1" applyNumberFormat="0" applyAlignment="0" applyProtection="0"/>
    <xf numFmtId="0" fontId="14" fillId="15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8" borderId="0" applyNumberFormat="0" applyBorder="0" applyAlignment="0" applyProtection="0"/>
    <xf numFmtId="0" fontId="0" fillId="4" borderId="7" applyNumberFormat="0" applyFont="0" applyAlignment="0" applyProtection="0"/>
    <xf numFmtId="0" fontId="23" fillId="2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vertical="justify" wrapText="1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" fontId="7" fillId="17" borderId="10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/>
    </xf>
    <xf numFmtId="3" fontId="3" fillId="18" borderId="10" xfId="0" applyNumberFormat="1" applyFont="1" applyFill="1" applyBorder="1" applyAlignment="1">
      <alignment/>
    </xf>
    <xf numFmtId="0" fontId="3" fillId="18" borderId="10" xfId="0" applyFont="1" applyFill="1" applyBorder="1" applyAlignment="1">
      <alignment/>
    </xf>
    <xf numFmtId="1" fontId="3" fillId="18" borderId="10" xfId="0" applyNumberFormat="1" applyFont="1" applyFill="1" applyBorder="1" applyAlignment="1">
      <alignment/>
    </xf>
    <xf numFmtId="198" fontId="3" fillId="18" borderId="10" xfId="0" applyNumberFormat="1" applyFont="1" applyFill="1" applyBorder="1" applyAlignment="1">
      <alignment vertical="center" wrapText="1"/>
    </xf>
    <xf numFmtId="198" fontId="7" fillId="0" borderId="10" xfId="0" applyNumberFormat="1" applyFont="1" applyBorder="1" applyAlignment="1">
      <alignment horizontal="center" vertical="center"/>
    </xf>
    <xf numFmtId="49" fontId="3" fillId="2" borderId="10" xfId="0" applyNumberFormat="1" applyFont="1" applyFill="1" applyBorder="1" applyAlignment="1">
      <alignment vertical="center" wrapText="1"/>
    </xf>
    <xf numFmtId="3" fontId="3" fillId="2" borderId="10" xfId="0" applyNumberFormat="1" applyFont="1" applyFill="1" applyBorder="1" applyAlignment="1" applyProtection="1">
      <alignment horizontal="center" vertical="center" wrapText="1"/>
      <protection/>
    </xf>
    <xf numFmtId="10" fontId="7" fillId="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10" fontId="9" fillId="2" borderId="10" xfId="0" applyNumberFormat="1" applyFont="1" applyFill="1" applyBorder="1" applyAlignment="1">
      <alignment horizontal="center" vertical="center"/>
    </xf>
    <xf numFmtId="49" fontId="3" fillId="18" borderId="10" xfId="0" applyNumberFormat="1" applyFont="1" applyFill="1" applyBorder="1" applyAlignment="1">
      <alignment vertical="justify" wrapText="1"/>
    </xf>
    <xf numFmtId="0" fontId="3" fillId="0" borderId="11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18" borderId="12" xfId="0" applyNumberFormat="1" applyFont="1" applyFill="1" applyBorder="1" applyAlignment="1">
      <alignment vertical="center" wrapText="1"/>
    </xf>
    <xf numFmtId="3" fontId="7" fillId="2" borderId="10" xfId="0" applyNumberFormat="1" applyFont="1" applyFill="1" applyBorder="1" applyAlignment="1">
      <alignment horizontal="center" vertical="center"/>
    </xf>
    <xf numFmtId="198" fontId="7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98" fontId="7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2" borderId="13" xfId="0" applyNumberFormat="1" applyFont="1" applyFill="1" applyBorder="1" applyAlignment="1">
      <alignment vertical="center" wrapText="1"/>
    </xf>
    <xf numFmtId="3" fontId="3" fillId="2" borderId="13" xfId="0" applyNumberFormat="1" applyFont="1" applyFill="1" applyBorder="1" applyAlignment="1" applyProtection="1">
      <alignment horizontal="center" vertical="center" wrapText="1"/>
      <protection/>
    </xf>
    <xf numFmtId="3" fontId="3" fillId="2" borderId="13" xfId="0" applyNumberFormat="1" applyFont="1" applyFill="1" applyBorder="1" applyAlignment="1">
      <alignment horizontal="center" vertical="center"/>
    </xf>
    <xf numFmtId="3" fontId="7" fillId="2" borderId="13" xfId="0" applyNumberFormat="1" applyFont="1" applyFill="1" applyBorder="1" applyAlignment="1">
      <alignment horizontal="center" vertical="center"/>
    </xf>
    <xf numFmtId="1" fontId="7" fillId="17" borderId="13" xfId="0" applyNumberFormat="1" applyFont="1" applyFill="1" applyBorder="1" applyAlignment="1">
      <alignment horizontal="center" vertical="center"/>
    </xf>
    <xf numFmtId="0" fontId="3" fillId="16" borderId="16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49" fontId="8" fillId="16" borderId="17" xfId="0" applyNumberFormat="1" applyFont="1" applyFill="1" applyBorder="1" applyAlignment="1">
      <alignment horizontal="center" vertical="center" wrapText="1"/>
    </xf>
    <xf numFmtId="49" fontId="8" fillId="16" borderId="18" xfId="0" applyNumberFormat="1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49" fontId="8" fillId="8" borderId="20" xfId="0" applyNumberFormat="1" applyFont="1" applyFill="1" applyBorder="1" applyAlignment="1">
      <alignment horizontal="center" vertical="center" wrapText="1"/>
    </xf>
    <xf numFmtId="49" fontId="8" fillId="8" borderId="21" xfId="0" applyNumberFormat="1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49" fontId="3" fillId="7" borderId="23" xfId="0" applyNumberFormat="1" applyFont="1" applyFill="1" applyBorder="1" applyAlignment="1">
      <alignment vertical="justify" wrapText="1"/>
    </xf>
    <xf numFmtId="3" fontId="3" fillId="7" borderId="23" xfId="0" applyNumberFormat="1" applyFont="1" applyFill="1" applyBorder="1" applyAlignment="1">
      <alignment/>
    </xf>
    <xf numFmtId="0" fontId="3" fillId="7" borderId="23" xfId="0" applyFont="1" applyFill="1" applyBorder="1" applyAlignment="1">
      <alignment/>
    </xf>
    <xf numFmtId="1" fontId="3" fillId="7" borderId="23" xfId="0" applyNumberFormat="1" applyFont="1" applyFill="1" applyBorder="1" applyAlignment="1">
      <alignment/>
    </xf>
    <xf numFmtId="198" fontId="3" fillId="7" borderId="23" xfId="0" applyNumberFormat="1" applyFont="1" applyFill="1" applyBorder="1" applyAlignment="1">
      <alignment vertical="center" wrapText="1"/>
    </xf>
    <xf numFmtId="49" fontId="3" fillId="7" borderId="24" xfId="0" applyNumberFormat="1" applyFont="1" applyFill="1" applyBorder="1" applyAlignment="1">
      <alignment vertical="center" wrapText="1"/>
    </xf>
    <xf numFmtId="0" fontId="3" fillId="7" borderId="25" xfId="0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49" fontId="2" fillId="7" borderId="26" xfId="0" applyNumberFormat="1" applyFont="1" applyFill="1" applyBorder="1" applyAlignment="1">
      <alignment horizontal="right" vertical="center" wrapText="1"/>
    </xf>
    <xf numFmtId="3" fontId="2" fillId="7" borderId="26" xfId="0" applyNumberFormat="1" applyFont="1" applyFill="1" applyBorder="1" applyAlignment="1">
      <alignment horizontal="center" vertical="center"/>
    </xf>
    <xf numFmtId="10" fontId="9" fillId="7" borderId="26" xfId="0" applyNumberFormat="1" applyFont="1" applyFill="1" applyBorder="1" applyAlignment="1">
      <alignment horizontal="center" vertical="center"/>
    </xf>
    <xf numFmtId="3" fontId="3" fillId="7" borderId="26" xfId="0" applyNumberFormat="1" applyFont="1" applyFill="1" applyBorder="1" applyAlignment="1">
      <alignment horizontal="center" vertical="center"/>
    </xf>
    <xf numFmtId="1" fontId="7" fillId="19" borderId="26" xfId="0" applyNumberFormat="1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 wrapText="1"/>
    </xf>
    <xf numFmtId="1" fontId="7" fillId="7" borderId="26" xfId="0" applyNumberFormat="1" applyFont="1" applyFill="1" applyBorder="1" applyAlignment="1">
      <alignment horizontal="center" vertical="center"/>
    </xf>
    <xf numFmtId="3" fontId="7" fillId="7" borderId="26" xfId="0" applyNumberFormat="1" applyFont="1" applyFill="1" applyBorder="1" applyAlignment="1">
      <alignment horizontal="center" vertical="center" wrapText="1"/>
    </xf>
    <xf numFmtId="3" fontId="7" fillId="7" borderId="26" xfId="0" applyNumberFormat="1" applyFont="1" applyFill="1" applyBorder="1" applyAlignment="1">
      <alignment horizontal="center" vertical="center"/>
    </xf>
    <xf numFmtId="198" fontId="7" fillId="7" borderId="26" xfId="0" applyNumberFormat="1" applyFont="1" applyFill="1" applyBorder="1" applyAlignment="1">
      <alignment horizontal="center" vertical="center"/>
    </xf>
    <xf numFmtId="49" fontId="3" fillId="7" borderId="27" xfId="0" applyNumberFormat="1" applyFont="1" applyFill="1" applyBorder="1" applyAlignment="1">
      <alignment horizontal="center" vertical="center" wrapText="1"/>
    </xf>
    <xf numFmtId="198" fontId="7" fillId="0" borderId="13" xfId="0" applyNumberFormat="1" applyFont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421875" style="6" customWidth="1"/>
    <col min="2" max="2" width="4.140625" style="6" customWidth="1"/>
    <col min="3" max="3" width="47.7109375" style="6" bestFit="1" customWidth="1"/>
    <col min="4" max="5" width="14.00390625" style="6" bestFit="1" customWidth="1"/>
    <col min="6" max="6" width="14.00390625" style="6" customWidth="1"/>
    <col min="7" max="7" width="12.00390625" style="6" customWidth="1"/>
    <col min="8" max="8" width="14.00390625" style="6" customWidth="1"/>
    <col min="9" max="9" width="8.28125" style="6" customWidth="1"/>
    <col min="10" max="10" width="8.8515625" style="6" customWidth="1"/>
    <col min="11" max="11" width="7.7109375" style="6" bestFit="1" customWidth="1"/>
    <col min="12" max="12" width="9.140625" style="6" customWidth="1"/>
    <col min="13" max="15" width="10.28125" style="6" bestFit="1" customWidth="1"/>
    <col min="16" max="16" width="13.421875" style="6" customWidth="1"/>
    <col min="17" max="17" width="25.7109375" style="6" bestFit="1" customWidth="1"/>
    <col min="18" max="16384" width="8.7109375" style="6" customWidth="1"/>
  </cols>
  <sheetData>
    <row r="1" ht="19.5">
      <c r="A1" s="1" t="s">
        <v>70</v>
      </c>
    </row>
    <row r="2" spans="1:10" ht="19.5">
      <c r="A2" s="1" t="s">
        <v>71</v>
      </c>
      <c r="B2" s="2"/>
      <c r="C2" s="2"/>
      <c r="D2" s="3"/>
      <c r="E2" s="3"/>
      <c r="F2" s="3"/>
      <c r="G2" s="2"/>
      <c r="H2" s="4"/>
      <c r="I2" s="5"/>
      <c r="J2" s="4"/>
    </row>
    <row r="3" ht="13.5" thickBot="1"/>
    <row r="4" spans="1:17" ht="57" customHeight="1" thickBot="1">
      <c r="A4" s="44"/>
      <c r="B4" s="45"/>
      <c r="C4" s="46" t="s">
        <v>60</v>
      </c>
      <c r="D4" s="46" t="s">
        <v>74</v>
      </c>
      <c r="E4" s="46" t="s">
        <v>76</v>
      </c>
      <c r="F4" s="46" t="s">
        <v>72</v>
      </c>
      <c r="G4" s="46" t="s">
        <v>62</v>
      </c>
      <c r="H4" s="46" t="s">
        <v>75</v>
      </c>
      <c r="I4" s="46" t="s">
        <v>61</v>
      </c>
      <c r="J4" s="46" t="s">
        <v>11</v>
      </c>
      <c r="K4" s="46" t="s">
        <v>12</v>
      </c>
      <c r="L4" s="46" t="s">
        <v>13</v>
      </c>
      <c r="M4" s="46" t="s">
        <v>30</v>
      </c>
      <c r="N4" s="46" t="s">
        <v>25</v>
      </c>
      <c r="O4" s="46" t="s">
        <v>26</v>
      </c>
      <c r="P4" s="46" t="s">
        <v>31</v>
      </c>
      <c r="Q4" s="47" t="s">
        <v>27</v>
      </c>
    </row>
    <row r="5" spans="1:17" ht="57" customHeight="1" thickBot="1">
      <c r="A5" s="40"/>
      <c r="B5" s="41"/>
      <c r="C5" s="42" t="s">
        <v>6</v>
      </c>
      <c r="D5" s="42" t="s">
        <v>77</v>
      </c>
      <c r="E5" s="42" t="s">
        <v>79</v>
      </c>
      <c r="F5" s="42" t="s">
        <v>73</v>
      </c>
      <c r="G5" s="42" t="s">
        <v>8</v>
      </c>
      <c r="H5" s="42" t="s">
        <v>78</v>
      </c>
      <c r="I5" s="42" t="s">
        <v>9</v>
      </c>
      <c r="J5" s="42" t="s">
        <v>49</v>
      </c>
      <c r="K5" s="42" t="s">
        <v>50</v>
      </c>
      <c r="L5" s="42" t="s">
        <v>51</v>
      </c>
      <c r="M5" s="42" t="s">
        <v>64</v>
      </c>
      <c r="N5" s="42" t="s">
        <v>65</v>
      </c>
      <c r="O5" s="42" t="s">
        <v>66</v>
      </c>
      <c r="P5" s="42" t="s">
        <v>7</v>
      </c>
      <c r="Q5" s="43" t="s">
        <v>5</v>
      </c>
    </row>
    <row r="6" spans="1:17" ht="27.75" customHeight="1">
      <c r="A6" s="33">
        <v>1</v>
      </c>
      <c r="B6" s="34">
        <v>1</v>
      </c>
      <c r="C6" s="35" t="s">
        <v>57</v>
      </c>
      <c r="D6" s="36">
        <v>48741.11</v>
      </c>
      <c r="E6" s="29">
        <f aca="true" t="shared" si="0" ref="E6:E15">D6/3.452</f>
        <v>14119.672653534184</v>
      </c>
      <c r="F6" s="36">
        <v>83627.4</v>
      </c>
      <c r="G6" s="21">
        <f>(D6-F6)/F6</f>
        <v>-0.4171633938159024</v>
      </c>
      <c r="H6" s="36">
        <v>2813</v>
      </c>
      <c r="I6" s="37">
        <v>78</v>
      </c>
      <c r="J6" s="8">
        <f aca="true" t="shared" si="1" ref="J6:J15">H6/I6</f>
        <v>36.06410256410256</v>
      </c>
      <c r="K6" s="37">
        <v>10</v>
      </c>
      <c r="L6" s="38">
        <v>2</v>
      </c>
      <c r="M6" s="36">
        <v>182642.51</v>
      </c>
      <c r="N6" s="36">
        <v>10903</v>
      </c>
      <c r="O6" s="29">
        <f aca="true" t="shared" si="2" ref="O6:O14">M6/3.452</f>
        <v>52909.18597914253</v>
      </c>
      <c r="P6" s="69">
        <v>41887</v>
      </c>
      <c r="Q6" s="31" t="s">
        <v>2</v>
      </c>
    </row>
    <row r="7" spans="1:17" ht="27.75" customHeight="1">
      <c r="A7" s="33">
        <f>A6+1</f>
        <v>2</v>
      </c>
      <c r="B7" s="34">
        <v>2</v>
      </c>
      <c r="C7" s="19" t="s">
        <v>17</v>
      </c>
      <c r="D7" s="36">
        <v>46284.2</v>
      </c>
      <c r="E7" s="29">
        <f t="shared" si="0"/>
        <v>13407.937427578216</v>
      </c>
      <c r="F7" s="36">
        <v>57838.6</v>
      </c>
      <c r="G7" s="21">
        <f>(D7-F7)/F7</f>
        <v>-0.19976970396932156</v>
      </c>
      <c r="H7" s="36">
        <v>2693</v>
      </c>
      <c r="I7" s="37">
        <v>78</v>
      </c>
      <c r="J7" s="8">
        <f t="shared" si="1"/>
        <v>34.52564102564103</v>
      </c>
      <c r="K7" s="37">
        <v>9</v>
      </c>
      <c r="L7" s="38">
        <v>2</v>
      </c>
      <c r="M7" s="36">
        <v>147425.3</v>
      </c>
      <c r="N7" s="36">
        <v>8855</v>
      </c>
      <c r="O7" s="29">
        <f>M7/3.452</f>
        <v>42707.21320973348</v>
      </c>
      <c r="P7" s="69">
        <v>41887</v>
      </c>
      <c r="Q7" s="31" t="s">
        <v>47</v>
      </c>
    </row>
    <row r="8" spans="1:17" ht="27.75" customHeight="1">
      <c r="A8" s="33">
        <f aca="true" t="shared" si="3" ref="A8:A15">A7+1</f>
        <v>3</v>
      </c>
      <c r="B8" s="70" t="s">
        <v>4</v>
      </c>
      <c r="C8" s="19" t="s">
        <v>80</v>
      </c>
      <c r="D8" s="36">
        <v>36416.6</v>
      </c>
      <c r="E8" s="29">
        <f t="shared" si="0"/>
        <v>10549.420625724217</v>
      </c>
      <c r="F8" s="36" t="s">
        <v>59</v>
      </c>
      <c r="G8" s="36" t="s">
        <v>59</v>
      </c>
      <c r="H8" s="36">
        <v>2221</v>
      </c>
      <c r="I8" s="37">
        <v>124</v>
      </c>
      <c r="J8" s="8">
        <f t="shared" si="1"/>
        <v>17.911290322580644</v>
      </c>
      <c r="K8" s="37">
        <v>12</v>
      </c>
      <c r="L8" s="38">
        <v>1</v>
      </c>
      <c r="M8" s="36">
        <v>38512.6</v>
      </c>
      <c r="N8" s="36">
        <v>2363</v>
      </c>
      <c r="O8" s="29">
        <f>M8/3.452</f>
        <v>11156.604866743915</v>
      </c>
      <c r="P8" s="69">
        <v>41894</v>
      </c>
      <c r="Q8" s="31" t="s">
        <v>43</v>
      </c>
    </row>
    <row r="9" spans="1:17" ht="27.75" customHeight="1">
      <c r="A9" s="33">
        <f t="shared" si="3"/>
        <v>4</v>
      </c>
      <c r="B9" s="34">
        <v>3</v>
      </c>
      <c r="C9" s="19" t="s">
        <v>69</v>
      </c>
      <c r="D9" s="36">
        <v>34694.86</v>
      </c>
      <c r="E9" s="29">
        <f t="shared" si="0"/>
        <v>10050.654692931634</v>
      </c>
      <c r="F9" s="36">
        <v>32516.27</v>
      </c>
      <c r="G9" s="21">
        <f>(D9-F9)/F9</f>
        <v>0.06699999723215486</v>
      </c>
      <c r="H9" s="36">
        <v>2360</v>
      </c>
      <c r="I9" s="37">
        <v>104</v>
      </c>
      <c r="J9" s="8">
        <f t="shared" si="1"/>
        <v>22.692307692307693</v>
      </c>
      <c r="K9" s="37">
        <v>18</v>
      </c>
      <c r="L9" s="38">
        <v>4</v>
      </c>
      <c r="M9" s="36">
        <v>500461.38</v>
      </c>
      <c r="N9" s="36">
        <v>35439</v>
      </c>
      <c r="O9" s="29">
        <f>M9/3.452</f>
        <v>144977.224797219</v>
      </c>
      <c r="P9" s="30">
        <v>41873</v>
      </c>
      <c r="Q9" s="31" t="s">
        <v>42</v>
      </c>
    </row>
    <row r="10" spans="1:17" ht="27.75" customHeight="1">
      <c r="A10" s="33">
        <f t="shared" si="3"/>
        <v>5</v>
      </c>
      <c r="B10" s="70" t="s">
        <v>4</v>
      </c>
      <c r="C10" s="35" t="s">
        <v>40</v>
      </c>
      <c r="D10" s="36">
        <v>25464.9</v>
      </c>
      <c r="E10" s="29">
        <f t="shared" si="0"/>
        <v>7376.853997682503</v>
      </c>
      <c r="F10" s="36" t="s">
        <v>59</v>
      </c>
      <c r="G10" s="36" t="s">
        <v>59</v>
      </c>
      <c r="H10" s="36">
        <v>1540</v>
      </c>
      <c r="I10" s="37">
        <v>102</v>
      </c>
      <c r="J10" s="8">
        <f t="shared" si="1"/>
        <v>15.098039215686274</v>
      </c>
      <c r="K10" s="37">
        <v>11</v>
      </c>
      <c r="L10" s="38">
        <v>1</v>
      </c>
      <c r="M10" s="36">
        <v>25464.9</v>
      </c>
      <c r="N10" s="36">
        <v>1540</v>
      </c>
      <c r="O10" s="29">
        <f t="shared" si="2"/>
        <v>7376.853997682503</v>
      </c>
      <c r="P10" s="69">
        <v>41894</v>
      </c>
      <c r="Q10" s="31" t="s">
        <v>33</v>
      </c>
    </row>
    <row r="11" spans="1:17" ht="27.75" customHeight="1">
      <c r="A11" s="33">
        <f t="shared" si="3"/>
        <v>6</v>
      </c>
      <c r="B11" s="34">
        <v>6</v>
      </c>
      <c r="C11" s="19" t="s">
        <v>53</v>
      </c>
      <c r="D11" s="36">
        <v>16285.38</v>
      </c>
      <c r="E11" s="29">
        <f t="shared" si="0"/>
        <v>4717.665121668598</v>
      </c>
      <c r="F11" s="36">
        <v>16896</v>
      </c>
      <c r="G11" s="21">
        <f>(D11-F11)/F11</f>
        <v>-0.03613991477272732</v>
      </c>
      <c r="H11" s="36">
        <v>1034</v>
      </c>
      <c r="I11" s="37">
        <v>54</v>
      </c>
      <c r="J11" s="8">
        <f t="shared" si="1"/>
        <v>19.14814814814815</v>
      </c>
      <c r="K11" s="37">
        <v>14</v>
      </c>
      <c r="L11" s="38">
        <v>2</v>
      </c>
      <c r="M11" s="36">
        <v>38829.18</v>
      </c>
      <c r="N11" s="36">
        <v>2563</v>
      </c>
      <c r="O11" s="29">
        <f>M11/3.452</f>
        <v>11248.314020857475</v>
      </c>
      <c r="P11" s="69">
        <v>41887</v>
      </c>
      <c r="Q11" s="31" t="s">
        <v>34</v>
      </c>
    </row>
    <row r="12" spans="1:17" ht="27.75" customHeight="1">
      <c r="A12" s="33">
        <f t="shared" si="3"/>
        <v>7</v>
      </c>
      <c r="B12" s="34">
        <v>4</v>
      </c>
      <c r="C12" s="19" t="s">
        <v>20</v>
      </c>
      <c r="D12" s="36">
        <v>15930.98</v>
      </c>
      <c r="E12" s="29">
        <f t="shared" si="0"/>
        <v>4615</v>
      </c>
      <c r="F12" s="36">
        <v>25060.08</v>
      </c>
      <c r="G12" s="21">
        <f>(D12-F12)/F12</f>
        <v>-0.364288541776403</v>
      </c>
      <c r="H12" s="36">
        <v>846</v>
      </c>
      <c r="I12" s="37">
        <v>51</v>
      </c>
      <c r="J12" s="8">
        <f t="shared" si="1"/>
        <v>16.58823529411765</v>
      </c>
      <c r="K12" s="37">
        <v>11</v>
      </c>
      <c r="L12" s="38">
        <v>3</v>
      </c>
      <c r="M12" s="36">
        <v>190696.4</v>
      </c>
      <c r="N12" s="36">
        <v>11473</v>
      </c>
      <c r="O12" s="29">
        <f t="shared" si="2"/>
        <v>55242.2943221321</v>
      </c>
      <c r="P12" s="30">
        <v>41880</v>
      </c>
      <c r="Q12" s="31" t="s">
        <v>0</v>
      </c>
    </row>
    <row r="13" spans="1:17" ht="27.75" customHeight="1">
      <c r="A13" s="33">
        <f t="shared" si="3"/>
        <v>8</v>
      </c>
      <c r="B13" s="70" t="s">
        <v>4</v>
      </c>
      <c r="C13" s="35" t="s">
        <v>81</v>
      </c>
      <c r="D13" s="36">
        <v>15085</v>
      </c>
      <c r="E13" s="29">
        <f t="shared" si="0"/>
        <v>4369.930475086906</v>
      </c>
      <c r="F13" s="36" t="s">
        <v>59</v>
      </c>
      <c r="G13" s="36" t="s">
        <v>59</v>
      </c>
      <c r="H13" s="36">
        <v>928</v>
      </c>
      <c r="I13" s="37">
        <v>99</v>
      </c>
      <c r="J13" s="8">
        <f t="shared" si="1"/>
        <v>9.373737373737374</v>
      </c>
      <c r="K13" s="37">
        <v>10</v>
      </c>
      <c r="L13" s="38">
        <v>1</v>
      </c>
      <c r="M13" s="36">
        <v>15085</v>
      </c>
      <c r="N13" s="36">
        <v>928</v>
      </c>
      <c r="O13" s="29">
        <f t="shared" si="2"/>
        <v>4369.930475086906</v>
      </c>
      <c r="P13" s="69">
        <v>41894</v>
      </c>
      <c r="Q13" s="31" t="s">
        <v>52</v>
      </c>
    </row>
    <row r="14" spans="1:17" ht="27.75" customHeight="1">
      <c r="A14" s="33">
        <f t="shared" si="3"/>
        <v>9</v>
      </c>
      <c r="B14" s="34">
        <v>5</v>
      </c>
      <c r="C14" s="35" t="s">
        <v>58</v>
      </c>
      <c r="D14" s="36">
        <v>12529.2</v>
      </c>
      <c r="E14" s="29">
        <f t="shared" si="0"/>
        <v>3629.54808806489</v>
      </c>
      <c r="F14" s="36">
        <v>23096.5</v>
      </c>
      <c r="G14" s="21">
        <f>(D14-F14)/F14</f>
        <v>-0.45752819691295216</v>
      </c>
      <c r="H14" s="36">
        <v>753</v>
      </c>
      <c r="I14" s="37">
        <v>40</v>
      </c>
      <c r="J14" s="8">
        <f t="shared" si="1"/>
        <v>18.825</v>
      </c>
      <c r="K14" s="37">
        <v>9</v>
      </c>
      <c r="L14" s="38">
        <v>2</v>
      </c>
      <c r="M14" s="36">
        <v>55802.7</v>
      </c>
      <c r="N14" s="36">
        <v>3536</v>
      </c>
      <c r="O14" s="29">
        <f t="shared" si="2"/>
        <v>16165.324449594438</v>
      </c>
      <c r="P14" s="69">
        <v>41887</v>
      </c>
      <c r="Q14" s="31" t="s">
        <v>67</v>
      </c>
    </row>
    <row r="15" spans="1:17" ht="27.75" customHeight="1">
      <c r="A15" s="33">
        <f t="shared" si="3"/>
        <v>10</v>
      </c>
      <c r="B15" s="34">
        <v>9</v>
      </c>
      <c r="C15" s="19" t="s">
        <v>35</v>
      </c>
      <c r="D15" s="36">
        <v>9018</v>
      </c>
      <c r="E15" s="29">
        <f t="shared" si="0"/>
        <v>2612.398609501738</v>
      </c>
      <c r="F15" s="20">
        <v>12459.7383</v>
      </c>
      <c r="G15" s="21">
        <f>(D15-F15)/F15</f>
        <v>-0.2762287792192233</v>
      </c>
      <c r="H15" s="36">
        <v>736</v>
      </c>
      <c r="I15" s="37">
        <v>39</v>
      </c>
      <c r="J15" s="8">
        <f t="shared" si="1"/>
        <v>18.871794871794872</v>
      </c>
      <c r="K15" s="37">
        <v>11</v>
      </c>
      <c r="L15" s="38">
        <v>5</v>
      </c>
      <c r="M15" s="36">
        <v>274081.6483</v>
      </c>
      <c r="N15" s="36">
        <v>18525</v>
      </c>
      <c r="O15" s="29">
        <f>M15/3.452</f>
        <v>79397.92824449594</v>
      </c>
      <c r="P15" s="30">
        <v>41866</v>
      </c>
      <c r="Q15" s="31" t="s">
        <v>34</v>
      </c>
    </row>
    <row r="16" spans="1:17" ht="12.75">
      <c r="A16" s="7"/>
      <c r="B16" s="7"/>
      <c r="C16" s="22" t="s">
        <v>28</v>
      </c>
      <c r="D16" s="10">
        <f>SUM(D6:D15)</f>
        <v>260450.23000000004</v>
      </c>
      <c r="E16" s="10">
        <f>SUM(E6:E15)</f>
        <v>75449.0816917729</v>
      </c>
      <c r="F16" s="10">
        <v>292338.8883</v>
      </c>
      <c r="G16" s="24">
        <f>(D16-F16)/F16</f>
        <v>-0.10908113691420901</v>
      </c>
      <c r="H16" s="10">
        <f>SUM(H6:H15)</f>
        <v>15924</v>
      </c>
      <c r="I16" s="23"/>
      <c r="J16" s="11"/>
      <c r="K16" s="12"/>
      <c r="L16" s="11"/>
      <c r="M16" s="9"/>
      <c r="N16" s="9"/>
      <c r="O16" s="29"/>
      <c r="P16" s="18"/>
      <c r="Q16" s="27"/>
    </row>
    <row r="17" spans="1:17" ht="12.75">
      <c r="A17" s="13"/>
      <c r="B17" s="13"/>
      <c r="C17" s="25"/>
      <c r="D17" s="14"/>
      <c r="E17" s="15"/>
      <c r="F17" s="14"/>
      <c r="G17" s="15"/>
      <c r="H17" s="14"/>
      <c r="I17" s="15"/>
      <c r="J17" s="16"/>
      <c r="K17" s="15"/>
      <c r="L17" s="16"/>
      <c r="M17" s="15"/>
      <c r="N17" s="15"/>
      <c r="O17" s="15"/>
      <c r="P17" s="17"/>
      <c r="Q17" s="28"/>
    </row>
    <row r="18" spans="1:17" ht="27.75" customHeight="1">
      <c r="A18" s="33">
        <f>A15+1</f>
        <v>11</v>
      </c>
      <c r="B18" s="34">
        <v>8</v>
      </c>
      <c r="C18" s="19" t="s">
        <v>32</v>
      </c>
      <c r="D18" s="36">
        <v>7626</v>
      </c>
      <c r="E18" s="29">
        <f aca="true" t="shared" si="4" ref="E18:E27">D18/3.452</f>
        <v>2209.154113557358</v>
      </c>
      <c r="F18" s="20">
        <v>14364.3</v>
      </c>
      <c r="G18" s="21">
        <f>(D18-F18)/F18</f>
        <v>-0.469100478269042</v>
      </c>
      <c r="H18" s="36">
        <v>443</v>
      </c>
      <c r="I18" s="37">
        <v>11</v>
      </c>
      <c r="J18" s="8">
        <f aca="true" t="shared" si="5" ref="J18:J27">H18/I18</f>
        <v>40.27272727272727</v>
      </c>
      <c r="K18" s="37">
        <v>4</v>
      </c>
      <c r="L18" s="38">
        <v>5</v>
      </c>
      <c r="M18" s="36">
        <v>440973.7</v>
      </c>
      <c r="N18" s="36">
        <v>27697</v>
      </c>
      <c r="O18" s="29">
        <f aca="true" t="shared" si="6" ref="O18:O27">M18/3.452</f>
        <v>127744.40903823871</v>
      </c>
      <c r="P18" s="30">
        <v>41866</v>
      </c>
      <c r="Q18" s="31" t="s">
        <v>33</v>
      </c>
    </row>
    <row r="19" spans="1:17" ht="27.75" customHeight="1">
      <c r="A19" s="33">
        <f aca="true" t="shared" si="7" ref="A19:A27">A18+1</f>
        <v>12</v>
      </c>
      <c r="B19" s="34">
        <v>7</v>
      </c>
      <c r="C19" s="35" t="s">
        <v>21</v>
      </c>
      <c r="D19" s="36">
        <v>7282</v>
      </c>
      <c r="E19" s="29">
        <f t="shared" si="4"/>
        <v>2109.501738122827</v>
      </c>
      <c r="F19" s="36">
        <v>14658</v>
      </c>
      <c r="G19" s="21">
        <f>(D19-F19)/F19</f>
        <v>-0.5032064401691909</v>
      </c>
      <c r="H19" s="36">
        <v>367</v>
      </c>
      <c r="I19" s="37">
        <v>11</v>
      </c>
      <c r="J19" s="8">
        <f t="shared" si="5"/>
        <v>33.36363636363637</v>
      </c>
      <c r="K19" s="37">
        <v>3</v>
      </c>
      <c r="L19" s="38">
        <v>3</v>
      </c>
      <c r="M19" s="36">
        <v>134869.4</v>
      </c>
      <c r="N19" s="36">
        <v>7966</v>
      </c>
      <c r="O19" s="29">
        <f t="shared" si="6"/>
        <v>39069.930475086905</v>
      </c>
      <c r="P19" s="30">
        <v>41880</v>
      </c>
      <c r="Q19" s="31" t="s">
        <v>67</v>
      </c>
    </row>
    <row r="20" spans="1:17" ht="27.75" customHeight="1">
      <c r="A20" s="33">
        <f t="shared" si="7"/>
        <v>13</v>
      </c>
      <c r="B20" s="70" t="s">
        <v>4</v>
      </c>
      <c r="C20" s="35" t="s">
        <v>41</v>
      </c>
      <c r="D20" s="36">
        <v>6886</v>
      </c>
      <c r="E20" s="29">
        <f t="shared" si="4"/>
        <v>1994.7856315179606</v>
      </c>
      <c r="F20" s="36" t="s">
        <v>59</v>
      </c>
      <c r="G20" s="36" t="s">
        <v>59</v>
      </c>
      <c r="H20" s="36">
        <v>459</v>
      </c>
      <c r="I20" s="37">
        <v>51</v>
      </c>
      <c r="J20" s="8">
        <f t="shared" si="5"/>
        <v>9</v>
      </c>
      <c r="K20" s="37">
        <v>10</v>
      </c>
      <c r="L20" s="38">
        <v>1</v>
      </c>
      <c r="M20" s="36">
        <v>6886</v>
      </c>
      <c r="N20" s="36">
        <v>459</v>
      </c>
      <c r="O20" s="29">
        <f t="shared" si="6"/>
        <v>1994.7856315179606</v>
      </c>
      <c r="P20" s="69">
        <v>41894</v>
      </c>
      <c r="Q20" s="31" t="s">
        <v>44</v>
      </c>
    </row>
    <row r="21" spans="1:17" ht="27.75" customHeight="1">
      <c r="A21" s="33">
        <f t="shared" si="7"/>
        <v>14</v>
      </c>
      <c r="B21" s="34">
        <v>10</v>
      </c>
      <c r="C21" s="35" t="s">
        <v>22</v>
      </c>
      <c r="D21" s="36">
        <v>5512</v>
      </c>
      <c r="E21" s="29">
        <f t="shared" si="4"/>
        <v>1596.75550405562</v>
      </c>
      <c r="F21" s="36">
        <v>11822</v>
      </c>
      <c r="G21" s="21">
        <f aca="true" t="shared" si="8" ref="G21:G28">(D21-F21)/F21</f>
        <v>-0.5337506344104213</v>
      </c>
      <c r="H21" s="36">
        <v>321</v>
      </c>
      <c r="I21" s="37">
        <v>24</v>
      </c>
      <c r="J21" s="8">
        <f t="shared" si="5"/>
        <v>13.375</v>
      </c>
      <c r="K21" s="37">
        <v>4</v>
      </c>
      <c r="L21" s="38">
        <v>3</v>
      </c>
      <c r="M21" s="36">
        <v>78337</v>
      </c>
      <c r="N21" s="36">
        <v>5367</v>
      </c>
      <c r="O21" s="29">
        <f t="shared" si="6"/>
        <v>22693.22132097335</v>
      </c>
      <c r="P21" s="30">
        <v>41880</v>
      </c>
      <c r="Q21" s="31" t="s">
        <v>68</v>
      </c>
    </row>
    <row r="22" spans="1:17" ht="27.75" customHeight="1">
      <c r="A22" s="33">
        <f t="shared" si="7"/>
        <v>15</v>
      </c>
      <c r="B22" s="34">
        <v>11</v>
      </c>
      <c r="C22" s="19" t="s">
        <v>82</v>
      </c>
      <c r="D22" s="36">
        <v>3675.5</v>
      </c>
      <c r="E22" s="29">
        <f t="shared" si="4"/>
        <v>1064.7450753186558</v>
      </c>
      <c r="F22" s="36">
        <v>8374</v>
      </c>
      <c r="G22" s="21">
        <f t="shared" si="8"/>
        <v>-0.5610819202292812</v>
      </c>
      <c r="H22" s="36">
        <v>205</v>
      </c>
      <c r="I22" s="37">
        <v>11</v>
      </c>
      <c r="J22" s="8">
        <f t="shared" si="5"/>
        <v>18.636363636363637</v>
      </c>
      <c r="K22" s="37">
        <v>3</v>
      </c>
      <c r="L22" s="38">
        <v>4</v>
      </c>
      <c r="M22" s="36">
        <v>130673.56</v>
      </c>
      <c r="N22" s="36">
        <v>8620</v>
      </c>
      <c r="O22" s="29">
        <f t="shared" si="6"/>
        <v>37854.449594438</v>
      </c>
      <c r="P22" s="30">
        <v>41873</v>
      </c>
      <c r="Q22" s="31" t="s">
        <v>67</v>
      </c>
    </row>
    <row r="23" spans="1:17" ht="27.75" customHeight="1">
      <c r="A23" s="33">
        <f t="shared" si="7"/>
        <v>16</v>
      </c>
      <c r="B23" s="34">
        <v>16</v>
      </c>
      <c r="C23" s="19" t="s">
        <v>24</v>
      </c>
      <c r="D23" s="36">
        <v>3518</v>
      </c>
      <c r="E23" s="38">
        <f t="shared" si="4"/>
        <v>1019.1193511008112</v>
      </c>
      <c r="F23" s="36">
        <v>2667</v>
      </c>
      <c r="G23" s="21">
        <f t="shared" si="8"/>
        <v>0.3190851143607049</v>
      </c>
      <c r="H23" s="36">
        <v>341</v>
      </c>
      <c r="I23" s="37">
        <v>17</v>
      </c>
      <c r="J23" s="39">
        <f t="shared" si="5"/>
        <v>20.058823529411764</v>
      </c>
      <c r="K23" s="37">
        <v>8</v>
      </c>
      <c r="L23" s="38">
        <v>3</v>
      </c>
      <c r="M23" s="36">
        <v>30084</v>
      </c>
      <c r="N23" s="36">
        <v>2902</v>
      </c>
      <c r="O23" s="29">
        <f t="shared" si="6"/>
        <v>8714.94785631518</v>
      </c>
      <c r="P23" s="30">
        <v>41880</v>
      </c>
      <c r="Q23" s="31" t="s">
        <v>23</v>
      </c>
    </row>
    <row r="24" spans="1:17" ht="27.75" customHeight="1">
      <c r="A24" s="33">
        <f t="shared" si="7"/>
        <v>17</v>
      </c>
      <c r="B24" s="34">
        <v>17</v>
      </c>
      <c r="C24" s="19" t="s">
        <v>1</v>
      </c>
      <c r="D24" s="36">
        <v>2794</v>
      </c>
      <c r="E24" s="38">
        <f t="shared" si="4"/>
        <v>809.385863267671</v>
      </c>
      <c r="F24" s="20">
        <v>2508</v>
      </c>
      <c r="G24" s="21">
        <f t="shared" si="8"/>
        <v>0.11403508771929824</v>
      </c>
      <c r="H24" s="36">
        <v>217</v>
      </c>
      <c r="I24" s="37">
        <v>13</v>
      </c>
      <c r="J24" s="39">
        <f t="shared" si="5"/>
        <v>16.692307692307693</v>
      </c>
      <c r="K24" s="37">
        <v>5</v>
      </c>
      <c r="L24" s="38">
        <v>11</v>
      </c>
      <c r="M24" s="36">
        <v>1297856.63</v>
      </c>
      <c r="N24" s="36">
        <v>89733</v>
      </c>
      <c r="O24" s="29">
        <f t="shared" si="6"/>
        <v>375972.3725376593</v>
      </c>
      <c r="P24" s="30">
        <v>41824</v>
      </c>
      <c r="Q24" s="31" t="s">
        <v>47</v>
      </c>
    </row>
    <row r="25" spans="1:17" ht="27.75" customHeight="1">
      <c r="A25" s="33">
        <f t="shared" si="7"/>
        <v>18</v>
      </c>
      <c r="B25" s="34">
        <v>18</v>
      </c>
      <c r="C25" s="19" t="s">
        <v>14</v>
      </c>
      <c r="D25" s="36">
        <v>2022</v>
      </c>
      <c r="E25" s="38">
        <f t="shared" si="4"/>
        <v>585.747392815759</v>
      </c>
      <c r="F25" s="36">
        <v>2070</v>
      </c>
      <c r="G25" s="21">
        <f t="shared" si="8"/>
        <v>-0.02318840579710145</v>
      </c>
      <c r="H25" s="36">
        <v>158</v>
      </c>
      <c r="I25" s="37">
        <v>15</v>
      </c>
      <c r="J25" s="39">
        <f t="shared" si="5"/>
        <v>10.533333333333333</v>
      </c>
      <c r="K25" s="37">
        <v>4</v>
      </c>
      <c r="L25" s="38">
        <v>7</v>
      </c>
      <c r="M25" s="36">
        <v>163422</v>
      </c>
      <c r="N25" s="36">
        <v>12916</v>
      </c>
      <c r="O25" s="29">
        <f t="shared" si="6"/>
        <v>47341.25144843569</v>
      </c>
      <c r="P25" s="69">
        <v>41852</v>
      </c>
      <c r="Q25" s="31" t="s">
        <v>15</v>
      </c>
    </row>
    <row r="26" spans="1:17" ht="27.75" customHeight="1">
      <c r="A26" s="33">
        <f t="shared" si="7"/>
        <v>19</v>
      </c>
      <c r="B26" s="34">
        <v>12</v>
      </c>
      <c r="C26" s="19" t="s">
        <v>37</v>
      </c>
      <c r="D26" s="36">
        <v>1890</v>
      </c>
      <c r="E26" s="29">
        <f t="shared" si="4"/>
        <v>547.5086906141368</v>
      </c>
      <c r="F26" s="20">
        <v>6484</v>
      </c>
      <c r="G26" s="21">
        <f t="shared" si="8"/>
        <v>-0.7085132634176434</v>
      </c>
      <c r="H26" s="36">
        <v>99</v>
      </c>
      <c r="I26" s="37">
        <v>5</v>
      </c>
      <c r="J26" s="8">
        <f t="shared" si="5"/>
        <v>19.8</v>
      </c>
      <c r="K26" s="37">
        <v>1</v>
      </c>
      <c r="L26" s="38">
        <v>7</v>
      </c>
      <c r="M26" s="36">
        <v>535952.85</v>
      </c>
      <c r="N26" s="36">
        <v>29853</v>
      </c>
      <c r="O26" s="29">
        <f t="shared" si="6"/>
        <v>155258.64716106604</v>
      </c>
      <c r="P26" s="30">
        <v>41852</v>
      </c>
      <c r="Q26" s="31" t="s">
        <v>48</v>
      </c>
    </row>
    <row r="27" spans="1:17" ht="27.75" customHeight="1">
      <c r="A27" s="33">
        <f t="shared" si="7"/>
        <v>20</v>
      </c>
      <c r="B27" s="34">
        <v>15</v>
      </c>
      <c r="C27" s="19" t="s">
        <v>3</v>
      </c>
      <c r="D27" s="36">
        <v>893</v>
      </c>
      <c r="E27" s="29">
        <f t="shared" si="4"/>
        <v>258.69061413673234</v>
      </c>
      <c r="F27" s="36">
        <v>2851.98</v>
      </c>
      <c r="G27" s="21">
        <f t="shared" si="8"/>
        <v>-0.6868841997489463</v>
      </c>
      <c r="H27" s="36">
        <v>52</v>
      </c>
      <c r="I27" s="37">
        <v>5</v>
      </c>
      <c r="J27" s="8">
        <f t="shared" si="5"/>
        <v>10.4</v>
      </c>
      <c r="K27" s="37">
        <v>2</v>
      </c>
      <c r="L27" s="38">
        <v>6</v>
      </c>
      <c r="M27" s="36">
        <v>487759.7</v>
      </c>
      <c r="N27" s="36">
        <v>28286</v>
      </c>
      <c r="O27" s="29">
        <f t="shared" si="6"/>
        <v>141297.71147161067</v>
      </c>
      <c r="P27" s="30">
        <v>41859</v>
      </c>
      <c r="Q27" s="31" t="s">
        <v>52</v>
      </c>
    </row>
    <row r="28" spans="1:17" ht="12.75">
      <c r="A28" s="26"/>
      <c r="B28" s="7"/>
      <c r="C28" s="22" t="s">
        <v>29</v>
      </c>
      <c r="D28" s="10">
        <f>SUM(D18:D27)+D16</f>
        <v>302548.73000000004</v>
      </c>
      <c r="E28" s="10">
        <f>SUM(E18:E27)+E16</f>
        <v>87644.47566628043</v>
      </c>
      <c r="F28" s="10">
        <v>327140.4683</v>
      </c>
      <c r="G28" s="24">
        <f t="shared" si="8"/>
        <v>-0.07517180136041264</v>
      </c>
      <c r="H28" s="10">
        <f>SUM(H18:H27)+H16</f>
        <v>18586</v>
      </c>
      <c r="I28" s="23"/>
      <c r="J28" s="8"/>
      <c r="K28" s="12"/>
      <c r="L28" s="11"/>
      <c r="M28" s="9"/>
      <c r="N28" s="9"/>
      <c r="O28" s="29"/>
      <c r="P28" s="18"/>
      <c r="Q28" s="27"/>
    </row>
    <row r="29" spans="1:17" ht="12.75">
      <c r="A29" s="13"/>
      <c r="B29" s="13"/>
      <c r="C29" s="25"/>
      <c r="D29" s="14" t="s">
        <v>10</v>
      </c>
      <c r="E29" s="15"/>
      <c r="F29" s="14" t="s">
        <v>63</v>
      </c>
      <c r="G29" s="15"/>
      <c r="H29" s="14"/>
      <c r="I29" s="15"/>
      <c r="J29" s="16"/>
      <c r="K29" s="15"/>
      <c r="L29" s="16"/>
      <c r="M29" s="15"/>
      <c r="N29" s="15"/>
      <c r="O29" s="15"/>
      <c r="P29" s="17"/>
      <c r="Q29" s="28"/>
    </row>
    <row r="30" spans="1:17" ht="27.75" customHeight="1">
      <c r="A30" s="33">
        <f>A27+1</f>
        <v>21</v>
      </c>
      <c r="B30" s="71" t="s">
        <v>59</v>
      </c>
      <c r="C30" s="19" t="s">
        <v>45</v>
      </c>
      <c r="D30" s="36">
        <v>696</v>
      </c>
      <c r="E30" s="29">
        <f aca="true" t="shared" si="9" ref="E30:E36">D30/3.452</f>
        <v>201.62224797219002</v>
      </c>
      <c r="F30" s="36" t="s">
        <v>59</v>
      </c>
      <c r="G30" s="36" t="s">
        <v>59</v>
      </c>
      <c r="H30" s="36">
        <v>116</v>
      </c>
      <c r="I30" s="37">
        <v>6</v>
      </c>
      <c r="J30" s="8">
        <f aca="true" t="shared" si="10" ref="J30:J36">H30/I30</f>
        <v>19.333333333333332</v>
      </c>
      <c r="K30" s="37">
        <v>1</v>
      </c>
      <c r="L30" s="38">
        <v>1</v>
      </c>
      <c r="M30" s="36">
        <v>626613.6</v>
      </c>
      <c r="N30" s="36">
        <v>54745</v>
      </c>
      <c r="O30" s="29">
        <f aca="true" t="shared" si="11" ref="O30:O36">M30/3.452</f>
        <v>181521.90034762456</v>
      </c>
      <c r="P30" s="69">
        <v>41544</v>
      </c>
      <c r="Q30" s="31" t="s">
        <v>46</v>
      </c>
    </row>
    <row r="31" spans="1:17" ht="27.75" customHeight="1">
      <c r="A31" s="33">
        <f aca="true" t="shared" si="12" ref="A31:A36">A30+1</f>
        <v>22</v>
      </c>
      <c r="B31" s="34">
        <v>19</v>
      </c>
      <c r="C31" s="19" t="s">
        <v>16</v>
      </c>
      <c r="D31" s="36">
        <v>687</v>
      </c>
      <c r="E31" s="38">
        <f t="shared" si="9"/>
        <v>199.01506373117033</v>
      </c>
      <c r="F31" s="36">
        <v>1372</v>
      </c>
      <c r="G31" s="21">
        <f>(D31-F31)/F31</f>
        <v>-0.49927113702623904</v>
      </c>
      <c r="H31" s="36">
        <v>50</v>
      </c>
      <c r="I31" s="37">
        <v>6</v>
      </c>
      <c r="J31" s="39">
        <f t="shared" si="10"/>
        <v>8.333333333333334</v>
      </c>
      <c r="K31" s="37">
        <v>2</v>
      </c>
      <c r="L31" s="38">
        <v>9</v>
      </c>
      <c r="M31" s="36">
        <v>295830</v>
      </c>
      <c r="N31" s="36">
        <v>22504</v>
      </c>
      <c r="O31" s="29">
        <f t="shared" si="11"/>
        <v>85698.1460023175</v>
      </c>
      <c r="P31" s="69">
        <v>41838</v>
      </c>
      <c r="Q31" s="31" t="s">
        <v>15</v>
      </c>
    </row>
    <row r="32" spans="1:17" ht="27.75" customHeight="1">
      <c r="A32" s="33">
        <f t="shared" si="12"/>
        <v>23</v>
      </c>
      <c r="B32" s="34">
        <v>21</v>
      </c>
      <c r="C32" s="35" t="s">
        <v>54</v>
      </c>
      <c r="D32" s="36">
        <v>391</v>
      </c>
      <c r="E32" s="29">
        <f t="shared" si="9"/>
        <v>113.26767091541136</v>
      </c>
      <c r="F32" s="36">
        <v>635</v>
      </c>
      <c r="G32" s="21">
        <f>(D32-F32)/F32</f>
        <v>-0.384251968503937</v>
      </c>
      <c r="H32" s="36">
        <v>97</v>
      </c>
      <c r="I32" s="37">
        <v>3</v>
      </c>
      <c r="J32" s="8">
        <f t="shared" si="10"/>
        <v>32.333333333333336</v>
      </c>
      <c r="K32" s="37">
        <v>3</v>
      </c>
      <c r="L32" s="38">
        <v>2</v>
      </c>
      <c r="M32" s="36">
        <v>1541</v>
      </c>
      <c r="N32" s="36">
        <v>127</v>
      </c>
      <c r="O32" s="29">
        <f t="shared" si="11"/>
        <v>446.40787949015066</v>
      </c>
      <c r="P32" s="69">
        <v>41887</v>
      </c>
      <c r="Q32" s="31" t="s">
        <v>56</v>
      </c>
    </row>
    <row r="33" spans="1:17" ht="27.75" customHeight="1">
      <c r="A33" s="33">
        <f t="shared" si="12"/>
        <v>24</v>
      </c>
      <c r="B33" s="34">
        <v>25</v>
      </c>
      <c r="C33" s="19" t="s">
        <v>55</v>
      </c>
      <c r="D33" s="36">
        <v>381</v>
      </c>
      <c r="E33" s="29">
        <f t="shared" si="9"/>
        <v>110.37079953650058</v>
      </c>
      <c r="F33" s="36">
        <v>202</v>
      </c>
      <c r="G33" s="21">
        <f>(D33-F33)/F33</f>
        <v>0.8861386138613861</v>
      </c>
      <c r="H33" s="36">
        <v>24</v>
      </c>
      <c r="I33" s="37">
        <v>3</v>
      </c>
      <c r="J33" s="8">
        <f t="shared" si="10"/>
        <v>8</v>
      </c>
      <c r="K33" s="37">
        <v>1</v>
      </c>
      <c r="L33" s="38">
        <v>13</v>
      </c>
      <c r="M33" s="36">
        <v>58021.9</v>
      </c>
      <c r="N33" s="36">
        <v>3838</v>
      </c>
      <c r="O33" s="29">
        <f t="shared" si="11"/>
        <v>16808.19814600232</v>
      </c>
      <c r="P33" s="69">
        <v>41817</v>
      </c>
      <c r="Q33" s="31" t="s">
        <v>56</v>
      </c>
    </row>
    <row r="34" spans="1:17" ht="27.75" customHeight="1">
      <c r="A34" s="33">
        <f t="shared" si="12"/>
        <v>25</v>
      </c>
      <c r="B34" s="34" t="s">
        <v>59</v>
      </c>
      <c r="C34" s="35" t="s">
        <v>38</v>
      </c>
      <c r="D34" s="36">
        <v>148</v>
      </c>
      <c r="E34" s="29">
        <f t="shared" si="9"/>
        <v>42.87369640787949</v>
      </c>
      <c r="F34" s="36" t="s">
        <v>59</v>
      </c>
      <c r="G34" s="36" t="s">
        <v>59</v>
      </c>
      <c r="H34" s="36">
        <v>28</v>
      </c>
      <c r="I34" s="37">
        <v>1</v>
      </c>
      <c r="J34" s="8">
        <f t="shared" si="10"/>
        <v>28</v>
      </c>
      <c r="K34" s="37">
        <v>1</v>
      </c>
      <c r="L34" s="38"/>
      <c r="M34" s="36">
        <v>31316</v>
      </c>
      <c r="N34" s="36">
        <v>2232</v>
      </c>
      <c r="O34" s="29">
        <f t="shared" si="11"/>
        <v>9071.842410196987</v>
      </c>
      <c r="P34" s="69">
        <v>41824</v>
      </c>
      <c r="Q34" s="72" t="s">
        <v>43</v>
      </c>
    </row>
    <row r="35" spans="1:17" ht="27.75" customHeight="1">
      <c r="A35" s="33">
        <f t="shared" si="12"/>
        <v>26</v>
      </c>
      <c r="B35" s="34">
        <v>23</v>
      </c>
      <c r="C35" s="19" t="s">
        <v>18</v>
      </c>
      <c r="D35" s="36">
        <v>48</v>
      </c>
      <c r="E35" s="29">
        <f t="shared" si="9"/>
        <v>13.904982618771728</v>
      </c>
      <c r="F35" s="36">
        <v>300</v>
      </c>
      <c r="G35" s="21">
        <f>(D35-F35)/F35</f>
        <v>-0.84</v>
      </c>
      <c r="H35" s="36">
        <v>8</v>
      </c>
      <c r="I35" s="37">
        <v>1</v>
      </c>
      <c r="J35" s="8">
        <f t="shared" si="10"/>
        <v>8</v>
      </c>
      <c r="K35" s="37">
        <v>1</v>
      </c>
      <c r="L35" s="38">
        <v>23</v>
      </c>
      <c r="M35" s="36">
        <v>1466273.63</v>
      </c>
      <c r="N35" s="36">
        <v>102437</v>
      </c>
      <c r="O35" s="29">
        <f t="shared" si="11"/>
        <v>424760.61123986094</v>
      </c>
      <c r="P35" s="32">
        <v>41740</v>
      </c>
      <c r="Q35" s="31" t="s">
        <v>19</v>
      </c>
    </row>
    <row r="36" spans="1:17" ht="27.75" customHeight="1">
      <c r="A36" s="33">
        <f t="shared" si="12"/>
        <v>27</v>
      </c>
      <c r="B36" s="34" t="s">
        <v>59</v>
      </c>
      <c r="C36" s="19" t="s">
        <v>39</v>
      </c>
      <c r="D36" s="36">
        <v>42</v>
      </c>
      <c r="E36" s="29">
        <f t="shared" si="9"/>
        <v>12.16685979142526</v>
      </c>
      <c r="F36" s="36" t="s">
        <v>59</v>
      </c>
      <c r="G36" s="36" t="s">
        <v>59</v>
      </c>
      <c r="H36" s="36">
        <v>7</v>
      </c>
      <c r="I36" s="37">
        <v>1</v>
      </c>
      <c r="J36" s="8">
        <f t="shared" si="10"/>
        <v>7</v>
      </c>
      <c r="K36" s="37">
        <v>1</v>
      </c>
      <c r="L36" s="38"/>
      <c r="M36" s="36">
        <v>892569.06</v>
      </c>
      <c r="N36" s="36">
        <v>62525</v>
      </c>
      <c r="O36" s="29">
        <f t="shared" si="11"/>
        <v>258565.77636152957</v>
      </c>
      <c r="P36" s="69">
        <v>41705</v>
      </c>
      <c r="Q36" s="31" t="s">
        <v>19</v>
      </c>
    </row>
    <row r="37" spans="1:17" ht="12.75">
      <c r="A37" s="56"/>
      <c r="B37" s="57"/>
      <c r="C37" s="58" t="s">
        <v>36</v>
      </c>
      <c r="D37" s="59">
        <f>SUM(D30:D36)+D28</f>
        <v>304941.73000000004</v>
      </c>
      <c r="E37" s="59">
        <f>SUM(E30:E36)+E28</f>
        <v>88337.69698725377</v>
      </c>
      <c r="F37" s="59">
        <v>329118.4683</v>
      </c>
      <c r="G37" s="60">
        <f>(D37-F37)/F37</f>
        <v>-0.07345907516184186</v>
      </c>
      <c r="H37" s="59">
        <f>SUM(H30:H36)+H28</f>
        <v>18916</v>
      </c>
      <c r="I37" s="61"/>
      <c r="J37" s="62"/>
      <c r="K37" s="63"/>
      <c r="L37" s="64"/>
      <c r="M37" s="65"/>
      <c r="N37" s="65"/>
      <c r="O37" s="66"/>
      <c r="P37" s="67"/>
      <c r="Q37" s="68"/>
    </row>
    <row r="38" spans="1:17" ht="12.75">
      <c r="A38" s="48"/>
      <c r="B38" s="49"/>
      <c r="C38" s="50"/>
      <c r="D38" s="51"/>
      <c r="E38" s="52"/>
      <c r="F38" s="51"/>
      <c r="G38" s="52"/>
      <c r="H38" s="51"/>
      <c r="I38" s="52"/>
      <c r="J38" s="53"/>
      <c r="K38" s="52"/>
      <c r="L38" s="53"/>
      <c r="M38" s="52"/>
      <c r="N38" s="52"/>
      <c r="O38" s="52"/>
      <c r="P38" s="54"/>
      <c r="Q38" s="55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edvinasp</dc:creator>
  <cp:keywords/>
  <dc:description/>
  <cp:lastModifiedBy>Edvinas Puksta</cp:lastModifiedBy>
  <cp:lastPrinted>2012-07-23T12:02:51Z</cp:lastPrinted>
  <dcterms:created xsi:type="dcterms:W3CDTF">2010-06-21T12:51:40Z</dcterms:created>
  <dcterms:modified xsi:type="dcterms:W3CDTF">2014-09-15T12:05:50Z</dcterms:modified>
  <cp:category/>
  <cp:version/>
  <cp:contentType/>
  <cp:contentStatus/>
</cp:coreProperties>
</file>