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Weekend Top 10 - WE 1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<sst xmlns="http://schemas.openxmlformats.org/spreadsheetml/2006/main" count="62" uniqueCount="38">
  <si>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</si>
  <si>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</si>
  <si>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</si>
  <si>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</si>
  <si>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</si>
  <si>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</si>
  <si>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</si>
  <si>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</si>
  <si>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</si>
  <si>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</si>
  <si>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</si>
  <si>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</si>
  <si>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</si>
  <si>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</si>
  <si>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</si>
  <si>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</si>
  <si>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</si>
  <si>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</si>
  <si>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</si>
  <si>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</si>
  <si>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</si>
  <si>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Hobbit: The Battle of Five Armies</t>
  </si>
  <si>
    <t>Forum Hungary</t>
  </si>
  <si>
    <t>n/a</t>
  </si>
  <si>
    <t>Night at the Museum: Secret of the Tomb</t>
  </si>
  <si>
    <t>InterCom</t>
  </si>
  <si>
    <t>Seventh Son</t>
  </si>
  <si>
    <t>UIP</t>
  </si>
  <si>
    <t>The Penguins of Madagascar</t>
  </si>
  <si>
    <t>Exodus: Gods and Kings</t>
  </si>
  <si>
    <t>Dumb and Dumber To</t>
  </si>
  <si>
    <t>Freeman</t>
  </si>
  <si>
    <t>Asterix: Le domaine des dieux</t>
  </si>
  <si>
    <t>Paddington</t>
  </si>
  <si>
    <t>A Company</t>
  </si>
  <si>
    <t>The Rewrite</t>
  </si>
  <si>
    <t>Big Bang Media</t>
  </si>
  <si>
    <t>Swing (local)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</si>
</sst>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  <numFmt numFmtId="199" formatCode="_-* #,##0\ _F_t_-;\-* #,##0\ _F_t_-;_-* &quot;- &quot;_F_t_-;_-@_-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9" fontId="17" fillId="0" borderId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3" fontId="14" fillId="34" borderId="26" xfId="55" applyNumberFormat="1" applyFont="1" applyFill="1" applyBorder="1" applyAlignment="1" applyProtection="1">
      <alignment vertical="center"/>
      <protection locked="0"/>
    </xf>
    <xf numFmtId="197" fontId="14" fillId="34" borderId="26" xfId="55" applyNumberFormat="1" applyFont="1" applyFill="1" applyBorder="1" applyAlignment="1" applyProtection="1">
      <alignment horizontal="center" vertical="center"/>
      <protection locked="0"/>
    </xf>
    <xf numFmtId="3" fontId="14" fillId="34" borderId="26" xfId="55" applyNumberFormat="1" applyFont="1" applyFill="1" applyBorder="1" applyAlignment="1" applyProtection="1">
      <alignment horizontal="left" vertical="center"/>
      <protection locked="0"/>
    </xf>
    <xf numFmtId="3" fontId="14" fillId="34" borderId="26" xfId="55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/>
    </xf>
    <xf numFmtId="3" fontId="15" fillId="34" borderId="26" xfId="47" applyNumberFormat="1" applyFont="1" applyFill="1" applyBorder="1" applyAlignment="1" applyProtection="1">
      <alignment horizontal="right"/>
      <protection/>
    </xf>
    <xf numFmtId="3" fontId="14" fillId="34" borderId="26" xfId="59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59" applyNumberFormat="1" applyFont="1" applyFill="1" applyBorder="1" applyAlignment="1" applyProtection="1">
      <alignment horizontal="right"/>
      <protection/>
    </xf>
    <xf numFmtId="3" fontId="14" fillId="34" borderId="28" xfId="59" applyNumberFormat="1" applyFont="1" applyFill="1" applyBorder="1" applyAlignment="1" applyProtection="1">
      <alignment horizontal="right"/>
      <protection/>
    </xf>
    <xf numFmtId="198" fontId="14" fillId="0" borderId="26" xfId="46" applyNumberFormat="1" applyFont="1" applyBorder="1" applyAlignment="1">
      <alignment/>
    </xf>
    <xf numFmtId="198" fontId="14" fillId="0" borderId="26" xfId="46" applyNumberFormat="1" applyFont="1" applyFill="1" applyBorder="1" applyAlignment="1">
      <alignment/>
    </xf>
    <xf numFmtId="198" fontId="15" fillId="0" borderId="26" xfId="46" applyNumberFormat="1" applyFont="1" applyBorder="1" applyAlignment="1">
      <alignment/>
    </xf>
    <xf numFmtId="198" fontId="15" fillId="0" borderId="26" xfId="46" applyNumberFormat="1" applyFont="1" applyFill="1" applyBorder="1" applyAlignment="1">
      <alignment/>
    </xf>
    <xf numFmtId="3" fontId="14" fillId="34" borderId="26" xfId="45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 horizontal="right"/>
    </xf>
    <xf numFmtId="198" fontId="14" fillId="34" borderId="26" xfId="46" applyNumberFormat="1" applyFont="1" applyFill="1" applyBorder="1" applyAlignment="1">
      <alignment/>
    </xf>
    <xf numFmtId="198" fontId="15" fillId="34" borderId="26" xfId="46" applyNumberFormat="1" applyFont="1" applyFill="1" applyBorder="1" applyAlignment="1">
      <alignment/>
    </xf>
    <xf numFmtId="3" fontId="14" fillId="34" borderId="26" xfId="44" applyNumberFormat="1" applyFont="1" applyFill="1" applyBorder="1" applyAlignment="1" applyProtection="1">
      <alignment/>
      <protection/>
    </xf>
    <xf numFmtId="3" fontId="15" fillId="34" borderId="26" xfId="47" applyNumberFormat="1" applyFont="1" applyFill="1" applyBorder="1" applyAlignment="1">
      <alignment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9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zres [0] 2" xfId="44"/>
    <cellStyle name="Ezres 2" xfId="45"/>
    <cellStyle name="Ezres 2 2" xfId="46"/>
    <cellStyle name="Ezres 4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ál 21" xfId="55"/>
    <cellStyle name="Obliczenia" xfId="56"/>
    <cellStyle name="Percent" xfId="57"/>
    <cellStyle name="Suma" xfId="58"/>
    <cellStyle name="Százalék 20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2878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8590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1-4 JANUARY2015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P11" sqref="P1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7.0039062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5" t="s">
        <v>0</v>
      </c>
      <c r="D2" s="87" t="s">
        <v>1</v>
      </c>
      <c r="E2" s="87" t="s">
        <v>2</v>
      </c>
      <c r="F2" s="77" t="s">
        <v>3</v>
      </c>
      <c r="G2" s="77" t="s">
        <v>4</v>
      </c>
      <c r="H2" s="77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81"/>
    </row>
    <row r="3" spans="1:25" ht="30" customHeight="1">
      <c r="A3" s="13"/>
      <c r="B3" s="14"/>
      <c r="C3" s="86"/>
      <c r="D3" s="88"/>
      <c r="E3" s="89"/>
      <c r="F3" s="78"/>
      <c r="G3" s="78"/>
      <c r="H3" s="78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55"/>
      <c r="C4" s="56" t="s">
        <v>21</v>
      </c>
      <c r="D4" s="57">
        <v>41991</v>
      </c>
      <c r="E4" s="58" t="s">
        <v>22</v>
      </c>
      <c r="F4" s="59">
        <v>61</v>
      </c>
      <c r="G4" s="59" t="s">
        <v>23</v>
      </c>
      <c r="H4" s="59">
        <v>3</v>
      </c>
      <c r="I4" s="60">
        <v>12846118</v>
      </c>
      <c r="J4" s="60">
        <v>8338</v>
      </c>
      <c r="K4" s="60">
        <v>25793060</v>
      </c>
      <c r="L4" s="60">
        <v>16823</v>
      </c>
      <c r="M4" s="60">
        <v>24990036</v>
      </c>
      <c r="N4" s="60">
        <v>16240</v>
      </c>
      <c r="O4" s="60">
        <v>14010386</v>
      </c>
      <c r="P4" s="60">
        <v>8965</v>
      </c>
      <c r="Q4" s="61">
        <f aca="true" t="shared" si="0" ref="Q4:R13">+I4+K4+M4+O4</f>
        <v>77639600</v>
      </c>
      <c r="R4" s="61">
        <f t="shared" si="0"/>
        <v>50366</v>
      </c>
      <c r="S4" s="62" t="e">
        <f aca="true" t="shared" si="1" ref="S4:S13">IF(Q4&lt;&gt;0,R4/G4,"")</f>
        <v>#VALUE!</v>
      </c>
      <c r="T4" s="62">
        <f aca="true" t="shared" si="2" ref="T4:T13">IF(Q4&lt;&gt;0,Q4/R4,"")</f>
        <v>1541.5081602668467</v>
      </c>
      <c r="U4" s="63">
        <v>124285475</v>
      </c>
      <c r="V4" s="64">
        <f aca="true" t="shared" si="3" ref="V4:V13">IF(U4&lt;&gt;0,-(U4-Q4)/U4,"")</f>
        <v>-0.37531236051517686</v>
      </c>
      <c r="W4" s="60">
        <v>520534357</v>
      </c>
      <c r="X4" s="60">
        <v>358934</v>
      </c>
      <c r="Y4" s="65">
        <f aca="true" t="shared" si="4" ref="Y4:Y13">W4/X4</f>
        <v>1450.223041004753</v>
      </c>
    </row>
    <row r="5" spans="1:25" ht="30" customHeight="1">
      <c r="A5" s="40">
        <v>2</v>
      </c>
      <c r="B5" s="41"/>
      <c r="C5" s="56" t="s">
        <v>26</v>
      </c>
      <c r="D5" s="57">
        <v>41998</v>
      </c>
      <c r="E5" s="58" t="s">
        <v>27</v>
      </c>
      <c r="F5" s="59">
        <v>29</v>
      </c>
      <c r="G5" s="59">
        <v>30</v>
      </c>
      <c r="H5" s="59">
        <v>2</v>
      </c>
      <c r="I5" s="70">
        <v>5815460</v>
      </c>
      <c r="J5" s="70">
        <v>4110</v>
      </c>
      <c r="K5" s="70">
        <v>11778815</v>
      </c>
      <c r="L5" s="70">
        <v>8227</v>
      </c>
      <c r="M5" s="70">
        <v>12728655</v>
      </c>
      <c r="N5" s="70">
        <v>8897</v>
      </c>
      <c r="O5" s="70">
        <v>7186155</v>
      </c>
      <c r="P5" s="70">
        <v>4926</v>
      </c>
      <c r="Q5" s="61">
        <f t="shared" si="0"/>
        <v>37509085</v>
      </c>
      <c r="R5" s="61">
        <f t="shared" si="0"/>
        <v>26160</v>
      </c>
      <c r="S5" s="62">
        <f t="shared" si="1"/>
        <v>872</v>
      </c>
      <c r="T5" s="62">
        <f t="shared" si="2"/>
        <v>1433.8335244648317</v>
      </c>
      <c r="U5" s="63">
        <v>35137960</v>
      </c>
      <c r="V5" s="64">
        <f t="shared" si="3"/>
        <v>0.06748043995724282</v>
      </c>
      <c r="W5" s="48">
        <v>91359510</v>
      </c>
      <c r="X5" s="48">
        <v>62719</v>
      </c>
      <c r="Y5" s="65">
        <f t="shared" si="4"/>
        <v>1456.6480651796107</v>
      </c>
    </row>
    <row r="6" spans="1:25" ht="30" customHeight="1">
      <c r="A6" s="40">
        <v>3</v>
      </c>
      <c r="B6" s="41"/>
      <c r="C6" s="56" t="s">
        <v>24</v>
      </c>
      <c r="D6" s="57">
        <v>41998</v>
      </c>
      <c r="E6" s="58" t="s">
        <v>25</v>
      </c>
      <c r="F6" s="59">
        <v>49</v>
      </c>
      <c r="G6" s="59" t="s">
        <v>23</v>
      </c>
      <c r="H6" s="59">
        <v>2</v>
      </c>
      <c r="I6" s="66">
        <v>4872899</v>
      </c>
      <c r="J6" s="67">
        <v>3811</v>
      </c>
      <c r="K6" s="67">
        <v>12133064</v>
      </c>
      <c r="L6" s="67">
        <v>9421</v>
      </c>
      <c r="M6" s="67">
        <v>12210073</v>
      </c>
      <c r="N6" s="67">
        <v>9419</v>
      </c>
      <c r="O6" s="67">
        <v>6397188</v>
      </c>
      <c r="P6" s="67">
        <v>4863</v>
      </c>
      <c r="Q6" s="61">
        <f t="shared" si="0"/>
        <v>35613224</v>
      </c>
      <c r="R6" s="61">
        <f t="shared" si="0"/>
        <v>27514</v>
      </c>
      <c r="S6" s="62" t="e">
        <f t="shared" si="1"/>
        <v>#VALUE!</v>
      </c>
      <c r="T6" s="62">
        <f t="shared" si="2"/>
        <v>1294.3673766082723</v>
      </c>
      <c r="U6" s="63">
        <v>35669280</v>
      </c>
      <c r="V6" s="64">
        <f t="shared" si="3"/>
        <v>-0.0015715484024348123</v>
      </c>
      <c r="W6" s="68">
        <v>93660553</v>
      </c>
      <c r="X6" s="69">
        <v>73300</v>
      </c>
      <c r="Y6" s="65">
        <f t="shared" si="4"/>
        <v>1277.7701637107775</v>
      </c>
    </row>
    <row r="7" spans="1:25" ht="30" customHeight="1">
      <c r="A7" s="40">
        <v>4</v>
      </c>
      <c r="B7" s="55"/>
      <c r="C7" s="56" t="s">
        <v>28</v>
      </c>
      <c r="D7" s="57">
        <v>41970</v>
      </c>
      <c r="E7" s="58" t="s">
        <v>25</v>
      </c>
      <c r="F7" s="59">
        <v>62</v>
      </c>
      <c r="G7" s="59" t="s">
        <v>23</v>
      </c>
      <c r="H7" s="59">
        <v>6</v>
      </c>
      <c r="I7" s="66">
        <v>3029415</v>
      </c>
      <c r="J7" s="67">
        <v>2183</v>
      </c>
      <c r="K7" s="67">
        <v>8670147</v>
      </c>
      <c r="L7" s="67">
        <v>6334</v>
      </c>
      <c r="M7" s="67">
        <v>8411417</v>
      </c>
      <c r="N7" s="67">
        <v>6132</v>
      </c>
      <c r="O7" s="67">
        <v>6201160</v>
      </c>
      <c r="P7" s="67">
        <v>4522</v>
      </c>
      <c r="Q7" s="61">
        <f t="shared" si="0"/>
        <v>26312139</v>
      </c>
      <c r="R7" s="61">
        <f t="shared" si="0"/>
        <v>19171</v>
      </c>
      <c r="S7" s="62" t="e">
        <f t="shared" si="1"/>
        <v>#VALUE!</v>
      </c>
      <c r="T7" s="62">
        <f t="shared" si="2"/>
        <v>1372.4969485159877</v>
      </c>
      <c r="U7" s="63">
        <v>24736234</v>
      </c>
      <c r="V7" s="64">
        <f t="shared" si="3"/>
        <v>0.06370836401369748</v>
      </c>
      <c r="W7" s="68">
        <v>307344530</v>
      </c>
      <c r="X7" s="69">
        <v>234778</v>
      </c>
      <c r="Y7" s="65">
        <f t="shared" si="4"/>
        <v>1309.0857320532589</v>
      </c>
    </row>
    <row r="8" spans="1:25" ht="30" customHeight="1">
      <c r="A8" s="40">
        <v>5</v>
      </c>
      <c r="B8" s="55"/>
      <c r="C8" s="56" t="s">
        <v>29</v>
      </c>
      <c r="D8" s="57">
        <v>41984</v>
      </c>
      <c r="E8" s="58" t="s">
        <v>25</v>
      </c>
      <c r="F8" s="59">
        <v>58</v>
      </c>
      <c r="G8" s="59" t="s">
        <v>23</v>
      </c>
      <c r="H8" s="59">
        <v>4</v>
      </c>
      <c r="I8" s="66">
        <v>4282950</v>
      </c>
      <c r="J8" s="67">
        <v>2790</v>
      </c>
      <c r="K8" s="67">
        <v>7121065</v>
      </c>
      <c r="L8" s="67">
        <v>4717</v>
      </c>
      <c r="M8" s="67">
        <v>7650338</v>
      </c>
      <c r="N8" s="67">
        <v>5038</v>
      </c>
      <c r="O8" s="67">
        <v>3983477</v>
      </c>
      <c r="P8" s="67">
        <v>2662</v>
      </c>
      <c r="Q8" s="61">
        <f t="shared" si="0"/>
        <v>23037830</v>
      </c>
      <c r="R8" s="61">
        <f t="shared" si="0"/>
        <v>15207</v>
      </c>
      <c r="S8" s="62" t="e">
        <f t="shared" si="1"/>
        <v>#VALUE!</v>
      </c>
      <c r="T8" s="62">
        <f t="shared" si="2"/>
        <v>1514.9490366278687</v>
      </c>
      <c r="U8" s="63">
        <v>26339590</v>
      </c>
      <c r="V8" s="64">
        <f t="shared" si="3"/>
        <v>-0.12535350778049317</v>
      </c>
      <c r="W8" s="68">
        <v>156136257</v>
      </c>
      <c r="X8" s="69">
        <v>107316</v>
      </c>
      <c r="Y8" s="65">
        <f t="shared" si="4"/>
        <v>1454.920580342167</v>
      </c>
    </row>
    <row r="9" spans="1:25" ht="30" customHeight="1">
      <c r="A9" s="40">
        <v>6</v>
      </c>
      <c r="B9" s="55"/>
      <c r="C9" s="56" t="s">
        <v>30</v>
      </c>
      <c r="D9" s="57">
        <v>41984</v>
      </c>
      <c r="E9" s="58" t="s">
        <v>31</v>
      </c>
      <c r="F9" s="59">
        <v>45</v>
      </c>
      <c r="G9" s="59" t="s">
        <v>23</v>
      </c>
      <c r="H9" s="59">
        <v>4</v>
      </c>
      <c r="I9" s="71">
        <v>3226405</v>
      </c>
      <c r="J9" s="71">
        <v>2338</v>
      </c>
      <c r="K9" s="71">
        <v>6941281</v>
      </c>
      <c r="L9" s="71">
        <v>5041</v>
      </c>
      <c r="M9" s="71">
        <v>7447460</v>
      </c>
      <c r="N9" s="71">
        <v>5364</v>
      </c>
      <c r="O9" s="71">
        <v>3535622</v>
      </c>
      <c r="P9" s="71">
        <v>2548</v>
      </c>
      <c r="Q9" s="61">
        <f t="shared" si="0"/>
        <v>21150768</v>
      </c>
      <c r="R9" s="61">
        <f t="shared" si="0"/>
        <v>15291</v>
      </c>
      <c r="S9" s="62" t="e">
        <f t="shared" si="1"/>
        <v>#VALUE!</v>
      </c>
      <c r="T9" s="62">
        <f t="shared" si="2"/>
        <v>1383.2167941926623</v>
      </c>
      <c r="U9" s="63">
        <v>27383108</v>
      </c>
      <c r="V9" s="64">
        <f t="shared" si="3"/>
        <v>-0.22759797755609043</v>
      </c>
      <c r="W9" s="63">
        <v>159118768</v>
      </c>
      <c r="X9" s="63">
        <v>119368</v>
      </c>
      <c r="Y9" s="65">
        <f t="shared" si="4"/>
        <v>1333.0102540044234</v>
      </c>
    </row>
    <row r="10" spans="1:25" ht="30" customHeight="1">
      <c r="A10" s="40">
        <v>7</v>
      </c>
      <c r="B10" s="41"/>
      <c r="C10" s="56" t="s">
        <v>32</v>
      </c>
      <c r="D10" s="57">
        <v>41998</v>
      </c>
      <c r="E10" s="58" t="s">
        <v>25</v>
      </c>
      <c r="F10" s="59">
        <v>58</v>
      </c>
      <c r="G10" s="59" t="s">
        <v>23</v>
      </c>
      <c r="H10" s="59">
        <v>2</v>
      </c>
      <c r="I10" s="72">
        <v>2011154</v>
      </c>
      <c r="J10" s="72">
        <v>1483</v>
      </c>
      <c r="K10" s="72">
        <v>5193700</v>
      </c>
      <c r="L10" s="72">
        <v>3764</v>
      </c>
      <c r="M10" s="72">
        <v>4817379</v>
      </c>
      <c r="N10" s="72">
        <v>3585</v>
      </c>
      <c r="O10" s="72">
        <v>3252929</v>
      </c>
      <c r="P10" s="72">
        <v>2406</v>
      </c>
      <c r="Q10" s="61">
        <f t="shared" si="0"/>
        <v>15275162</v>
      </c>
      <c r="R10" s="61">
        <f t="shared" si="0"/>
        <v>11238</v>
      </c>
      <c r="S10" s="62" t="e">
        <f t="shared" si="1"/>
        <v>#VALUE!</v>
      </c>
      <c r="T10" s="62">
        <f t="shared" si="2"/>
        <v>1359.2420359494572</v>
      </c>
      <c r="U10" s="63">
        <v>13460703</v>
      </c>
      <c r="V10" s="64">
        <f t="shared" si="3"/>
        <v>0.1347967487285025</v>
      </c>
      <c r="W10" s="73">
        <v>38990716</v>
      </c>
      <c r="X10" s="73">
        <v>29157</v>
      </c>
      <c r="Y10" s="65">
        <f t="shared" si="4"/>
        <v>1337.2677573138526</v>
      </c>
    </row>
    <row r="11" spans="1:25" ht="30" customHeight="1">
      <c r="A11" s="40">
        <v>8</v>
      </c>
      <c r="B11" s="55"/>
      <c r="C11" s="56" t="s">
        <v>33</v>
      </c>
      <c r="D11" s="57">
        <v>41984</v>
      </c>
      <c r="E11" s="58" t="s">
        <v>34</v>
      </c>
      <c r="F11" s="59">
        <v>55</v>
      </c>
      <c r="G11" s="59" t="s">
        <v>23</v>
      </c>
      <c r="H11" s="59">
        <v>4</v>
      </c>
      <c r="I11" s="74">
        <v>1433005</v>
      </c>
      <c r="J11" s="74">
        <v>1105</v>
      </c>
      <c r="K11" s="74">
        <v>4099870</v>
      </c>
      <c r="L11" s="74">
        <v>3250</v>
      </c>
      <c r="M11" s="74">
        <v>4072711</v>
      </c>
      <c r="N11" s="74">
        <v>3243</v>
      </c>
      <c r="O11" s="74">
        <v>3201210</v>
      </c>
      <c r="P11" s="74">
        <v>2597</v>
      </c>
      <c r="Q11" s="61">
        <f t="shared" si="0"/>
        <v>12806796</v>
      </c>
      <c r="R11" s="61">
        <f t="shared" si="0"/>
        <v>10195</v>
      </c>
      <c r="S11" s="62" t="e">
        <f t="shared" si="1"/>
        <v>#VALUE!</v>
      </c>
      <c r="T11" s="62">
        <f t="shared" si="2"/>
        <v>1256.1840117704758</v>
      </c>
      <c r="U11" s="63">
        <v>13716842</v>
      </c>
      <c r="V11" s="64">
        <f t="shared" si="3"/>
        <v>-0.06634515437299635</v>
      </c>
      <c r="W11" s="75">
        <v>79707051</v>
      </c>
      <c r="X11" s="75">
        <v>65632</v>
      </c>
      <c r="Y11" s="65">
        <f t="shared" si="4"/>
        <v>1214.454092515846</v>
      </c>
    </row>
    <row r="12" spans="1:25" ht="30" customHeight="1">
      <c r="A12" s="40">
        <v>9</v>
      </c>
      <c r="B12" s="41"/>
      <c r="C12" s="56" t="s">
        <v>35</v>
      </c>
      <c r="D12" s="57">
        <v>41998</v>
      </c>
      <c r="E12" s="58" t="s">
        <v>36</v>
      </c>
      <c r="F12" s="59">
        <v>22</v>
      </c>
      <c r="G12" s="59" t="s">
        <v>23</v>
      </c>
      <c r="H12" s="59">
        <v>2</v>
      </c>
      <c r="I12" s="60">
        <v>2050945</v>
      </c>
      <c r="J12" s="60">
        <v>1389</v>
      </c>
      <c r="K12" s="60">
        <v>4088180</v>
      </c>
      <c r="L12" s="60">
        <v>2761</v>
      </c>
      <c r="M12" s="60">
        <v>4453540</v>
      </c>
      <c r="N12" s="60">
        <v>3011</v>
      </c>
      <c r="O12" s="60">
        <v>1951805</v>
      </c>
      <c r="P12" s="60">
        <v>1314</v>
      </c>
      <c r="Q12" s="61">
        <f t="shared" si="0"/>
        <v>12544470</v>
      </c>
      <c r="R12" s="61">
        <f t="shared" si="0"/>
        <v>8475</v>
      </c>
      <c r="S12" s="62" t="e">
        <f t="shared" si="1"/>
        <v>#VALUE!</v>
      </c>
      <c r="T12" s="62">
        <f t="shared" si="2"/>
        <v>1480.1734513274337</v>
      </c>
      <c r="U12" s="63">
        <v>13560390</v>
      </c>
      <c r="V12" s="64">
        <f t="shared" si="3"/>
        <v>-0.07491819925533115</v>
      </c>
      <c r="W12" s="48">
        <v>35338400</v>
      </c>
      <c r="X12" s="48">
        <v>24563</v>
      </c>
      <c r="Y12" s="65">
        <f t="shared" si="4"/>
        <v>1438.6841998127265</v>
      </c>
    </row>
    <row r="13" spans="1:25" ht="30" customHeight="1">
      <c r="A13" s="40">
        <v>10</v>
      </c>
      <c r="B13" s="55"/>
      <c r="C13" s="56" t="s">
        <v>37</v>
      </c>
      <c r="D13" s="57">
        <v>41977</v>
      </c>
      <c r="E13" s="58" t="s">
        <v>34</v>
      </c>
      <c r="F13" s="59">
        <v>59</v>
      </c>
      <c r="G13" s="59" t="s">
        <v>23</v>
      </c>
      <c r="H13" s="59">
        <v>5</v>
      </c>
      <c r="I13" s="74">
        <v>1598950</v>
      </c>
      <c r="J13" s="74">
        <v>1121</v>
      </c>
      <c r="K13" s="74">
        <v>3200200</v>
      </c>
      <c r="L13" s="74">
        <v>2221</v>
      </c>
      <c r="M13" s="74">
        <v>3683460</v>
      </c>
      <c r="N13" s="74">
        <v>2500</v>
      </c>
      <c r="O13" s="74">
        <v>2313540</v>
      </c>
      <c r="P13" s="74">
        <v>1661</v>
      </c>
      <c r="Q13" s="61">
        <f t="shared" si="0"/>
        <v>10796150</v>
      </c>
      <c r="R13" s="61">
        <f t="shared" si="0"/>
        <v>7503</v>
      </c>
      <c r="S13" s="62" t="e">
        <f t="shared" si="1"/>
        <v>#VALUE!</v>
      </c>
      <c r="T13" s="62">
        <f t="shared" si="2"/>
        <v>1438.9111022257764</v>
      </c>
      <c r="U13" s="63">
        <v>12617960</v>
      </c>
      <c r="V13" s="64">
        <f t="shared" si="3"/>
        <v>-0.14438229317575899</v>
      </c>
      <c r="W13" s="75">
        <v>82080981</v>
      </c>
      <c r="X13" s="75">
        <v>62028</v>
      </c>
      <c r="Y13" s="65">
        <f t="shared" si="4"/>
        <v>1323.289175856065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82" t="s">
        <v>17</v>
      </c>
      <c r="C15" s="83"/>
      <c r="D15" s="83"/>
      <c r="E15" s="84"/>
      <c r="F15" s="23"/>
      <c r="G15" s="23">
        <f>SUM(G4:G14)</f>
        <v>30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272685224</v>
      </c>
      <c r="R15" s="27">
        <f>SUM(R4:R14)</f>
        <v>191120</v>
      </c>
      <c r="S15" s="28">
        <f>R15/G15</f>
        <v>6370.666666666667</v>
      </c>
      <c r="T15" s="49">
        <f>Q15/R15</f>
        <v>1426.774926747593</v>
      </c>
      <c r="U15" s="54">
        <v>326907542</v>
      </c>
      <c r="V15" s="38">
        <f>IF(U15&lt;&gt;0,-(U15-Q15)/U15,"")</f>
        <v>-0.1658643837590018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9" t="s">
        <v>19</v>
      </c>
      <c r="V16" s="79"/>
      <c r="W16" s="79"/>
      <c r="X16" s="79"/>
      <c r="Y16" s="79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0"/>
      <c r="V17" s="80"/>
      <c r="W17" s="80"/>
      <c r="X17" s="80"/>
      <c r="Y17" s="80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0"/>
      <c r="V18" s="80"/>
      <c r="W18" s="80"/>
      <c r="X18" s="80"/>
      <c r="Y18" s="80"/>
    </row>
  </sheetData>
  <sheetProtection/>
  <mergeCells count="15"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KLIM</cp:lastModifiedBy>
  <cp:lastPrinted>2008-10-22T07:58:06Z</cp:lastPrinted>
  <dcterms:created xsi:type="dcterms:W3CDTF">2006-04-04T07:29:08Z</dcterms:created>
  <dcterms:modified xsi:type="dcterms:W3CDTF">2015-01-15T08:48:49Z</dcterms:modified>
  <cp:category/>
  <cp:version/>
  <cp:contentType/>
  <cp:contentStatus/>
</cp:coreProperties>
</file>