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<sst xmlns="http://schemas.openxmlformats.org/spreadsheetml/2006/main" count="65" uniqueCount="40">
  <si>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</si>
  <si>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</si>
  <si>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</si>
  <si>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</si>
  <si>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</si>
  <si>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</si>
  <si>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</si>
  <si>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</si>
  <si>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</si>
  <si>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</si>
  <si>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</si>
  <si>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</si>
  <si>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</si>
  <si>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</si>
  <si>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</si>
  <si>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</si>
  <si>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</si>
  <si>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</si>
  <si>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</si>
  <si>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</si>
  <si>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</si>
  <si>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</si>
  <si>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</si>
  <si>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</si>
  <si>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Sherlock Holmes</t>
  </si>
  <si>
    <t>32+1</t>
  </si>
  <si>
    <t>Did You Hear about the Morgans</t>
  </si>
  <si>
    <t>InerCom</t>
  </si>
  <si>
    <t>27+1</t>
  </si>
  <si>
    <t>Nine</t>
  </si>
  <si>
    <t>Budapest Film</t>
  </si>
  <si>
    <t>It's Complicated</t>
  </si>
  <si>
    <t>UIP</t>
  </si>
  <si>
    <t>31+1</t>
  </si>
  <si>
    <t>Armored</t>
  </si>
  <si>
    <t>Toy Story 3D</t>
  </si>
  <si>
    <t>Forum Hungary</t>
  </si>
  <si>
    <t>Leap Year</t>
  </si>
  <si>
    <t>Old Dogs</t>
  </si>
  <si>
    <t>Alvin and the Chipmunks: he Squeakuel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</si>
</sst>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0" borderId="26" xfId="39" applyNumberFormat="1" applyFont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34" fillId="25" borderId="26" xfId="0" applyNumberFormat="1" applyFont="1" applyFill="1" applyBorder="1" applyAlignment="1">
      <alignment vertical="center"/>
    </xf>
    <xf numFmtId="198" fontId="14" fillId="0" borderId="26" xfId="39" applyNumberFormat="1" applyFont="1" applyBorder="1" applyAlignment="1">
      <alignment horizontal="right"/>
    </xf>
    <xf numFmtId="3" fontId="14" fillId="25" borderId="26" xfId="4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83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20</xdr:col>
      <xdr:colOff>142875</xdr:colOff>
      <xdr:row>0</xdr:row>
      <xdr:rowOff>447675</xdr:rowOff>
    </xdr:from>
    <xdr:to>
      <xdr:col>24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87550" y="447675"/>
          <a:ext cx="27336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FEBRUARY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65" zoomScaleNormal="65" zoomScalePageLayoutView="0" workbookViewId="0" topLeftCell="A1">
      <selection activeCell="N21" sqref="N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140625" style="0" customWidth="1"/>
    <col min="4" max="4" width="12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2.851562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6.7109375" style="0" customWidth="1"/>
    <col min="20" max="20" width="13.28125" style="0" customWidth="1"/>
    <col min="21" max="21" width="7.8515625" style="0" customWidth="1"/>
    <col min="22" max="22" width="17.140625" style="0" customWidth="1"/>
    <col min="23" max="23" width="11.28125" style="0" customWidth="1"/>
    <col min="24" max="24" width="6.7109375" style="0" customWidth="1"/>
  </cols>
  <sheetData>
    <row r="1" spans="1:24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8"/>
      <c r="U1" s="4"/>
      <c r="V1" s="9"/>
      <c r="W1" s="9"/>
      <c r="X1" s="10"/>
    </row>
    <row r="2" spans="1:24" ht="18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0" t="s">
        <v>17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 t="s">
        <v>10</v>
      </c>
      <c r="U2" s="70"/>
      <c r="V2" s="70" t="s">
        <v>11</v>
      </c>
      <c r="W2" s="70"/>
      <c r="X2" s="73"/>
    </row>
    <row r="3" spans="1:24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5" t="s">
        <v>12</v>
      </c>
      <c r="U3" s="46" t="s">
        <v>15</v>
      </c>
      <c r="V3" s="42" t="s">
        <v>12</v>
      </c>
      <c r="W3" s="42" t="s">
        <v>13</v>
      </c>
      <c r="X3" s="44" t="s">
        <v>14</v>
      </c>
    </row>
    <row r="4" spans="1:24" ht="30" customHeight="1">
      <c r="A4" s="39">
        <v>1</v>
      </c>
      <c r="B4" s="40"/>
      <c r="C4" s="53" t="s">
        <v>20</v>
      </c>
      <c r="D4" s="54">
        <v>40164</v>
      </c>
      <c r="E4" s="55" t="s">
        <v>21</v>
      </c>
      <c r="F4" s="56" t="s">
        <v>22</v>
      </c>
      <c r="G4" s="56" t="s">
        <v>23</v>
      </c>
      <c r="H4" s="56">
        <v>8</v>
      </c>
      <c r="I4" s="67">
        <v>7742895</v>
      </c>
      <c r="J4" s="67">
        <v>5283</v>
      </c>
      <c r="K4" s="67">
        <v>14236010</v>
      </c>
      <c r="L4" s="67">
        <v>9805</v>
      </c>
      <c r="M4" s="67">
        <v>28108270</v>
      </c>
      <c r="N4" s="67">
        <v>19248</v>
      </c>
      <c r="O4" s="67">
        <v>19740310</v>
      </c>
      <c r="P4" s="67">
        <v>13273</v>
      </c>
      <c r="Q4" s="57">
        <f aca="true" t="shared" si="0" ref="Q4:Q13">+I4+K4+M4+O4</f>
        <v>69827485</v>
      </c>
      <c r="R4" s="57">
        <f aca="true" t="shared" si="1" ref="R4:R13">+J4+L4+N4+P4</f>
        <v>47609</v>
      </c>
      <c r="S4" s="58">
        <f aca="true" t="shared" si="2" ref="S4:S12">IF(Q4&lt;&gt;0,Q4/R4,"")</f>
        <v>1466.6866558843917</v>
      </c>
      <c r="T4" s="59">
        <v>67025365</v>
      </c>
      <c r="U4" s="60">
        <f>IF(T4&lt;&gt;0,-(T4-Q4)/T4,"")</f>
        <v>0.04180685923903585</v>
      </c>
      <c r="V4" s="61">
        <v>1257040790</v>
      </c>
      <c r="W4" s="61">
        <v>878474</v>
      </c>
      <c r="X4" s="49">
        <f aca="true" t="shared" si="3" ref="X4:X12">V4/W4</f>
        <v>1430.9368177088907</v>
      </c>
    </row>
    <row r="5" spans="1:24" ht="30" customHeight="1">
      <c r="A5" s="39">
        <v>2</v>
      </c>
      <c r="B5" s="40"/>
      <c r="C5" s="62" t="s">
        <v>24</v>
      </c>
      <c r="D5" s="54">
        <v>40185</v>
      </c>
      <c r="E5" s="63" t="s">
        <v>21</v>
      </c>
      <c r="F5" s="64" t="s">
        <v>25</v>
      </c>
      <c r="G5" s="64" t="s">
        <v>23</v>
      </c>
      <c r="H5" s="64">
        <v>5</v>
      </c>
      <c r="I5" s="67">
        <v>1232010</v>
      </c>
      <c r="J5" s="67">
        <v>1067</v>
      </c>
      <c r="K5" s="67">
        <v>2674730</v>
      </c>
      <c r="L5" s="67">
        <v>2289</v>
      </c>
      <c r="M5" s="67">
        <v>5770450</v>
      </c>
      <c r="N5" s="67">
        <v>4819</v>
      </c>
      <c r="O5" s="67">
        <v>3108385</v>
      </c>
      <c r="P5" s="67">
        <v>2564</v>
      </c>
      <c r="Q5" s="57">
        <f t="shared" si="0"/>
        <v>12785575</v>
      </c>
      <c r="R5" s="57">
        <f t="shared" si="1"/>
        <v>10739</v>
      </c>
      <c r="S5" s="58">
        <f t="shared" si="2"/>
        <v>1190.5740757984915</v>
      </c>
      <c r="T5" s="59">
        <v>15770110</v>
      </c>
      <c r="U5" s="60">
        <f>IF(T5&lt;&gt;0,-(T5-Q5)/T5,"")</f>
        <v>-0.18925264313311702</v>
      </c>
      <c r="V5" s="61">
        <v>226416045</v>
      </c>
      <c r="W5" s="61">
        <v>194922</v>
      </c>
      <c r="X5" s="49">
        <f t="shared" si="3"/>
        <v>1161.5725520977621</v>
      </c>
    </row>
    <row r="6" spans="1:24" ht="30" customHeight="1">
      <c r="A6" s="39">
        <v>3</v>
      </c>
      <c r="B6" s="40"/>
      <c r="C6" s="53" t="s">
        <v>26</v>
      </c>
      <c r="D6" s="54">
        <v>40192</v>
      </c>
      <c r="E6" s="55" t="s">
        <v>27</v>
      </c>
      <c r="F6" s="56" t="s">
        <v>28</v>
      </c>
      <c r="G6" s="56" t="s">
        <v>23</v>
      </c>
      <c r="H6" s="56">
        <v>4</v>
      </c>
      <c r="I6" s="67">
        <v>896880</v>
      </c>
      <c r="J6" s="67">
        <v>791</v>
      </c>
      <c r="K6" s="67">
        <v>2153125</v>
      </c>
      <c r="L6" s="67">
        <v>1868</v>
      </c>
      <c r="M6" s="67">
        <v>4893320</v>
      </c>
      <c r="N6" s="67">
        <v>4141</v>
      </c>
      <c r="O6" s="67">
        <v>2385160</v>
      </c>
      <c r="P6" s="67">
        <v>1994</v>
      </c>
      <c r="Q6" s="57">
        <f t="shared" si="0"/>
        <v>10328485</v>
      </c>
      <c r="R6" s="57">
        <f t="shared" si="1"/>
        <v>8794</v>
      </c>
      <c r="S6" s="58">
        <f t="shared" si="2"/>
        <v>1174.492267455083</v>
      </c>
      <c r="T6" s="59">
        <v>10830455</v>
      </c>
      <c r="U6" s="60">
        <f>IF(T6&lt;&gt;0,-(T6-Q6)/T6,"")</f>
        <v>-0.046348006616527195</v>
      </c>
      <c r="V6" s="61">
        <v>87129375</v>
      </c>
      <c r="W6" s="61">
        <v>75501</v>
      </c>
      <c r="X6" s="49">
        <f t="shared" si="3"/>
        <v>1154.016171971232</v>
      </c>
    </row>
    <row r="7" spans="1:24" ht="30" customHeight="1">
      <c r="A7" s="39">
        <v>4</v>
      </c>
      <c r="B7" s="40"/>
      <c r="C7" s="53" t="s">
        <v>29</v>
      </c>
      <c r="D7" s="54">
        <v>40213</v>
      </c>
      <c r="E7" s="55" t="s">
        <v>30</v>
      </c>
      <c r="F7" s="56">
        <v>22</v>
      </c>
      <c r="G7" s="56" t="s">
        <v>23</v>
      </c>
      <c r="H7" s="56">
        <v>1</v>
      </c>
      <c r="I7" s="68">
        <v>1269400</v>
      </c>
      <c r="J7" s="68">
        <v>1101</v>
      </c>
      <c r="K7" s="68">
        <v>1733600</v>
      </c>
      <c r="L7" s="68">
        <v>1507</v>
      </c>
      <c r="M7" s="68">
        <v>3352490</v>
      </c>
      <c r="N7" s="68">
        <v>2810</v>
      </c>
      <c r="O7" s="68">
        <v>2236955</v>
      </c>
      <c r="P7" s="68">
        <v>1903</v>
      </c>
      <c r="Q7" s="57">
        <f t="shared" si="0"/>
        <v>8592445</v>
      </c>
      <c r="R7" s="57">
        <f t="shared" si="1"/>
        <v>7321</v>
      </c>
      <c r="S7" s="58">
        <f t="shared" si="2"/>
        <v>1173.6709465919955</v>
      </c>
      <c r="T7" s="59">
        <v>0</v>
      </c>
      <c r="U7" s="60">
        <f>IF(T7&lt;&gt;0,-(T7-Q7)/T7,"")</f>
      </c>
      <c r="V7" s="59">
        <v>8732605</v>
      </c>
      <c r="W7" s="47">
        <v>7666</v>
      </c>
      <c r="X7" s="49">
        <f t="shared" si="3"/>
        <v>1139.1344899556484</v>
      </c>
    </row>
    <row r="8" spans="1:24" ht="30" customHeight="1">
      <c r="A8" s="39">
        <v>5</v>
      </c>
      <c r="B8" s="40"/>
      <c r="C8" s="53" t="s">
        <v>31</v>
      </c>
      <c r="D8" s="54">
        <v>40171</v>
      </c>
      <c r="E8" s="55" t="s">
        <v>32</v>
      </c>
      <c r="F8" s="56" t="s">
        <v>33</v>
      </c>
      <c r="G8" s="56">
        <v>26</v>
      </c>
      <c r="H8" s="56">
        <v>7</v>
      </c>
      <c r="I8" s="65">
        <v>871360</v>
      </c>
      <c r="J8" s="65">
        <v>739</v>
      </c>
      <c r="K8" s="69">
        <v>1499810</v>
      </c>
      <c r="L8" s="69">
        <v>1262</v>
      </c>
      <c r="M8" s="69">
        <v>3433730</v>
      </c>
      <c r="N8" s="69">
        <v>2821</v>
      </c>
      <c r="O8" s="69">
        <v>1815590</v>
      </c>
      <c r="P8" s="69">
        <v>1494</v>
      </c>
      <c r="Q8" s="57">
        <f t="shared" si="0"/>
        <v>7620490</v>
      </c>
      <c r="R8" s="57">
        <f t="shared" si="1"/>
        <v>6316</v>
      </c>
      <c r="S8" s="58">
        <f t="shared" si="2"/>
        <v>1206.5373654211526</v>
      </c>
      <c r="T8" s="59">
        <v>7663185</v>
      </c>
      <c r="U8" s="60">
        <f>IF(T8&lt;&gt;0,-(T8-Q8)/T8,"")</f>
        <v>-0.005571443205403498</v>
      </c>
      <c r="V8" s="47">
        <v>234417360</v>
      </c>
      <c r="W8" s="47">
        <v>201727</v>
      </c>
      <c r="X8" s="49">
        <f t="shared" si="3"/>
        <v>1162.052476862294</v>
      </c>
    </row>
    <row r="9" spans="1:24" ht="30" customHeight="1">
      <c r="A9" s="39">
        <v>6</v>
      </c>
      <c r="B9" s="40"/>
      <c r="C9" s="66" t="s">
        <v>34</v>
      </c>
      <c r="D9" s="54">
        <v>40206</v>
      </c>
      <c r="E9" s="55" t="s">
        <v>21</v>
      </c>
      <c r="F9" s="56">
        <v>17</v>
      </c>
      <c r="G9" s="56" t="s">
        <v>23</v>
      </c>
      <c r="H9" s="56">
        <v>2</v>
      </c>
      <c r="I9" s="67">
        <v>791885</v>
      </c>
      <c r="J9" s="67">
        <v>645</v>
      </c>
      <c r="K9" s="67">
        <v>1421500</v>
      </c>
      <c r="L9" s="67">
        <v>1142</v>
      </c>
      <c r="M9" s="67">
        <v>2862930</v>
      </c>
      <c r="N9" s="67">
        <v>2264</v>
      </c>
      <c r="O9" s="67">
        <v>1688715</v>
      </c>
      <c r="P9" s="67">
        <v>1353</v>
      </c>
      <c r="Q9" s="57">
        <f t="shared" si="0"/>
        <v>6765030</v>
      </c>
      <c r="R9" s="57">
        <f t="shared" si="1"/>
        <v>5404</v>
      </c>
      <c r="S9" s="58">
        <f t="shared" si="2"/>
        <v>1251.8560325684678</v>
      </c>
      <c r="T9" s="59">
        <v>8149770</v>
      </c>
      <c r="U9" s="60">
        <f>IF(T9&lt;&gt;0,-(T9-Q9)/T9,"")</f>
        <v>-0.16991154351595197</v>
      </c>
      <c r="V9" s="61">
        <v>17606405</v>
      </c>
      <c r="W9" s="61">
        <v>14509</v>
      </c>
      <c r="X9" s="49">
        <f t="shared" si="3"/>
        <v>1213.4816320904267</v>
      </c>
    </row>
    <row r="10" spans="1:24" ht="30" customHeight="1">
      <c r="A10" s="39">
        <v>7</v>
      </c>
      <c r="B10" s="40"/>
      <c r="C10" s="53" t="s">
        <v>35</v>
      </c>
      <c r="D10" s="54">
        <v>40206</v>
      </c>
      <c r="E10" s="55" t="s">
        <v>36</v>
      </c>
      <c r="F10" s="56">
        <v>17</v>
      </c>
      <c r="G10" s="56" t="s">
        <v>23</v>
      </c>
      <c r="H10" s="56">
        <v>2</v>
      </c>
      <c r="I10" s="69">
        <v>225540</v>
      </c>
      <c r="J10" s="69">
        <v>162</v>
      </c>
      <c r="K10" s="69">
        <v>495695</v>
      </c>
      <c r="L10" s="69">
        <v>343</v>
      </c>
      <c r="M10" s="69">
        <v>3099285</v>
      </c>
      <c r="N10" s="69">
        <v>2134</v>
      </c>
      <c r="O10" s="69">
        <v>2383140</v>
      </c>
      <c r="P10" s="69">
        <v>1635</v>
      </c>
      <c r="Q10" s="57">
        <f t="shared" si="0"/>
        <v>6203660</v>
      </c>
      <c r="R10" s="57">
        <f t="shared" si="1"/>
        <v>4274</v>
      </c>
      <c r="S10" s="58">
        <f t="shared" si="2"/>
        <v>1451.4880673841835</v>
      </c>
      <c r="T10" s="59">
        <v>6705480</v>
      </c>
      <c r="U10" s="60">
        <f>IF(T10&lt;&gt;0,-(T10-Q10)/T10,"")</f>
        <v>-0.07483729725537919</v>
      </c>
      <c r="V10" s="47">
        <v>16797160</v>
      </c>
      <c r="W10" s="47">
        <v>11598</v>
      </c>
      <c r="X10" s="49">
        <f t="shared" si="3"/>
        <v>1448.2807380582858</v>
      </c>
    </row>
    <row r="11" spans="1:24" ht="30" customHeight="1">
      <c r="A11" s="39">
        <v>8</v>
      </c>
      <c r="B11" s="40"/>
      <c r="C11" s="66" t="s">
        <v>37</v>
      </c>
      <c r="D11" s="54">
        <v>40206</v>
      </c>
      <c r="E11" s="55" t="s">
        <v>36</v>
      </c>
      <c r="F11" s="56">
        <v>20</v>
      </c>
      <c r="G11" s="56" t="s">
        <v>23</v>
      </c>
      <c r="H11" s="56">
        <v>2</v>
      </c>
      <c r="I11" s="69">
        <v>697165</v>
      </c>
      <c r="J11" s="69">
        <v>599</v>
      </c>
      <c r="K11" s="69">
        <v>1413235</v>
      </c>
      <c r="L11" s="69">
        <v>1183</v>
      </c>
      <c r="M11" s="69">
        <v>2473165</v>
      </c>
      <c r="N11" s="69">
        <v>2021</v>
      </c>
      <c r="O11" s="69">
        <v>1388585</v>
      </c>
      <c r="P11" s="69">
        <v>1122</v>
      </c>
      <c r="Q11" s="57">
        <f t="shared" si="0"/>
        <v>5972150</v>
      </c>
      <c r="R11" s="57">
        <f t="shared" si="1"/>
        <v>4925</v>
      </c>
      <c r="S11" s="58">
        <f t="shared" si="2"/>
        <v>1212.6192893401014</v>
      </c>
      <c r="T11" s="59">
        <v>7386735</v>
      </c>
      <c r="U11" s="60">
        <f>IF(T11&lt;&gt;0,-(T11-Q11)/T11,"")</f>
        <v>-0.19150341795123285</v>
      </c>
      <c r="V11" s="47">
        <v>15869455</v>
      </c>
      <c r="W11" s="47">
        <v>13525</v>
      </c>
      <c r="X11" s="49">
        <f t="shared" si="3"/>
        <v>1173.3423290203327</v>
      </c>
    </row>
    <row r="12" spans="1:24" ht="30" customHeight="1">
      <c r="A12" s="39">
        <v>9</v>
      </c>
      <c r="B12" s="40"/>
      <c r="C12" s="66" t="s">
        <v>38</v>
      </c>
      <c r="D12" s="54">
        <v>40199</v>
      </c>
      <c r="E12" s="55" t="s">
        <v>36</v>
      </c>
      <c r="F12" s="56">
        <v>12</v>
      </c>
      <c r="G12" s="56" t="s">
        <v>23</v>
      </c>
      <c r="H12" s="56">
        <v>3</v>
      </c>
      <c r="I12" s="69">
        <v>432030</v>
      </c>
      <c r="J12" s="69">
        <v>372</v>
      </c>
      <c r="K12" s="69">
        <v>791140</v>
      </c>
      <c r="L12" s="69">
        <v>679</v>
      </c>
      <c r="M12" s="69">
        <v>1875710</v>
      </c>
      <c r="N12" s="69">
        <v>1540</v>
      </c>
      <c r="O12" s="69">
        <v>1037660</v>
      </c>
      <c r="P12" s="69">
        <v>879</v>
      </c>
      <c r="Q12" s="57">
        <f t="shared" si="0"/>
        <v>4136540</v>
      </c>
      <c r="R12" s="57">
        <f t="shared" si="1"/>
        <v>3470</v>
      </c>
      <c r="S12" s="58">
        <f t="shared" si="2"/>
        <v>1192.086455331412</v>
      </c>
      <c r="T12" s="59">
        <v>4119570</v>
      </c>
      <c r="U12" s="60">
        <f>IF(T12&lt;&gt;0,-(T12-Q12)/T12,"")</f>
        <v>0.004119361972244676</v>
      </c>
      <c r="V12" s="47">
        <v>20251800</v>
      </c>
      <c r="W12" s="47">
        <v>17273</v>
      </c>
      <c r="X12" s="49">
        <f t="shared" si="3"/>
        <v>1172.454119145487</v>
      </c>
    </row>
    <row r="13" spans="1:24" ht="30" customHeight="1">
      <c r="A13" s="39">
        <v>10</v>
      </c>
      <c r="B13" s="40"/>
      <c r="C13" s="53" t="s">
        <v>39</v>
      </c>
      <c r="D13" s="54">
        <v>40171</v>
      </c>
      <c r="E13" s="55" t="s">
        <v>21</v>
      </c>
      <c r="F13" s="56">
        <v>27</v>
      </c>
      <c r="G13" s="56" t="s">
        <v>23</v>
      </c>
      <c r="H13" s="56">
        <v>7</v>
      </c>
      <c r="I13" s="67">
        <v>152860</v>
      </c>
      <c r="J13" s="67">
        <v>150</v>
      </c>
      <c r="K13" s="67">
        <v>315830</v>
      </c>
      <c r="L13" s="67">
        <v>330</v>
      </c>
      <c r="M13" s="67">
        <v>1832100</v>
      </c>
      <c r="N13" s="67">
        <v>1748</v>
      </c>
      <c r="O13" s="67">
        <v>1484280</v>
      </c>
      <c r="P13" s="67">
        <v>1443</v>
      </c>
      <c r="Q13" s="57">
        <f t="shared" si="0"/>
        <v>3785070</v>
      </c>
      <c r="R13" s="57">
        <f t="shared" si="1"/>
        <v>3671</v>
      </c>
      <c r="S13" s="58">
        <f>IF(Q13&lt;&gt;0,Q13/R13,"")</f>
        <v>1031.07327703623</v>
      </c>
      <c r="T13" s="59">
        <v>3681790</v>
      </c>
      <c r="U13" s="60">
        <f>IF(T13&lt;&gt;0,-(T13-Q13)/T13,"")</f>
        <v>0.028051572740433323</v>
      </c>
      <c r="V13" s="61">
        <v>118846685</v>
      </c>
      <c r="W13" s="61">
        <v>114103</v>
      </c>
      <c r="X13" s="49">
        <f>V13/W13</f>
        <v>1041.5737097184124</v>
      </c>
    </row>
    <row r="14" spans="1:24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0"/>
      <c r="T14" s="50"/>
      <c r="U14" s="50"/>
      <c r="V14" s="50"/>
      <c r="W14" s="50"/>
      <c r="X14" s="50"/>
    </row>
    <row r="15" spans="1:24" ht="17.25" thickBot="1">
      <c r="A15" s="22"/>
      <c r="B15" s="74" t="s">
        <v>16</v>
      </c>
      <c r="C15" s="75"/>
      <c r="D15" s="75"/>
      <c r="E15" s="76"/>
      <c r="F15" s="23"/>
      <c r="G15" s="23">
        <f>SUM(G4:G14)</f>
        <v>26</v>
      </c>
      <c r="H15" s="24"/>
      <c r="I15" s="25"/>
      <c r="J15" s="26"/>
      <c r="K15" s="25"/>
      <c r="L15" s="26"/>
      <c r="M15" s="25"/>
      <c r="N15" s="26"/>
      <c r="O15" s="25"/>
      <c r="P15" s="26"/>
      <c r="Q15" s="38">
        <f>SUM(Q4:Q14)</f>
        <v>136016930</v>
      </c>
      <c r="R15" s="27">
        <f>SUM(R4:R14)</f>
        <v>102523</v>
      </c>
      <c r="S15" s="48">
        <f>Q15/R15</f>
        <v>1326.6967412190436</v>
      </c>
      <c r="T15" s="38">
        <v>138592205</v>
      </c>
      <c r="U15" s="37">
        <f>IF(T15&lt;&gt;0,-(T15-Q15)/T15,"")</f>
        <v>-0.018581672757136666</v>
      </c>
      <c r="V15" s="28"/>
      <c r="W15" s="29"/>
      <c r="X15" s="30"/>
    </row>
    <row r="16" spans="1:24" ht="18">
      <c r="A16" s="31"/>
      <c r="B16" s="32"/>
      <c r="C16" s="33" t="s">
        <v>19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71" t="s">
        <v>18</v>
      </c>
      <c r="U16" s="71"/>
      <c r="V16" s="71"/>
      <c r="W16" s="71"/>
      <c r="X16" s="71"/>
    </row>
    <row r="17" spans="1:24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72"/>
      <c r="U17" s="72"/>
      <c r="V17" s="72"/>
      <c r="W17" s="72"/>
      <c r="X17" s="72"/>
    </row>
    <row r="18" spans="1:24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72"/>
      <c r="U18" s="72"/>
      <c r="V18" s="72"/>
      <c r="W18" s="72"/>
      <c r="X18" s="72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T16:X18"/>
    <mergeCell ref="Q2:S2"/>
    <mergeCell ref="T2:U2"/>
    <mergeCell ref="V2:X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2010-02-10T14:33:34Z</dcterms:modified>
  <cp:category/>
  <cp:version/>
  <cp:contentType/>
  <cp:contentStatus/>
</cp:coreProperties>
</file>