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20" sheetId="1" r:id="rId1"/>
  </sheets>
  <definedNames/>
  <calcPr fullCalcOnLoad="1"/>
</workbook>
</file>

<file path=xl/sharedStrings.xml><?xml version="1.0" encoding="utf-8"?>
<sst xmlns="http://schemas.openxmlformats.org/spreadsheetml/2006/main" count="64" uniqueCount="40">
  <si>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</si>
  <si>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</si>
  <si>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</si>
  <si>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</si>
  <si>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</si>
  <si>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</si>
  <si>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</si>
  <si>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</si>
  <si>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</si>
  <si>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</si>
  <si>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</si>
  <si>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</si>
  <si>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</si>
  <si>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</si>
  <si>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</si>
  <si>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</si>
  <si>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</si>
  <si>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</si>
  <si>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</si>
  <si>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</si>
  <si>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</si>
  <si>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Robin Hood</t>
  </si>
  <si>
    <t>UIP</t>
  </si>
  <si>
    <t>Iron Man 2</t>
  </si>
  <si>
    <t>31+1</t>
  </si>
  <si>
    <t>Clash of the Titans</t>
  </si>
  <si>
    <t>InterCom</t>
  </si>
  <si>
    <t>17+1+21+1</t>
  </si>
  <si>
    <t>n/a</t>
  </si>
  <si>
    <t>How To Train Your Dragon</t>
  </si>
  <si>
    <t>27+1+16+3</t>
  </si>
  <si>
    <t>Avatar</t>
  </si>
  <si>
    <t>31+17+2+1</t>
  </si>
  <si>
    <t>When In Rome</t>
  </si>
  <si>
    <t>Forum Hungary</t>
  </si>
  <si>
    <t>Date Night</t>
  </si>
  <si>
    <t>The Bounty Hunter</t>
  </si>
  <si>
    <t>Remember Me</t>
  </si>
  <si>
    <t>Palace Pictures</t>
  </si>
  <si>
    <t>Brooklyn's Finest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</si>
</sst>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38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rebuchet MS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6" fillId="4" borderId="0" applyNumberFormat="0" applyBorder="0" applyAlignment="0" applyProtection="0"/>
    <xf numFmtId="0" fontId="27" fillId="22" borderId="8" applyNumberFormat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9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23" borderId="0" applyNumberFormat="0" applyBorder="0" applyAlignment="0" applyProtection="0"/>
    <xf numFmtId="0" fontId="32" fillId="2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87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8" fontId="11" fillId="24" borderId="18" xfId="0" applyNumberFormat="1" applyFont="1" applyFill="1" applyBorder="1" applyAlignment="1" applyProtection="1">
      <alignment vertical="center"/>
      <protection/>
    </xf>
    <xf numFmtId="190" fontId="11" fillId="24" borderId="19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horizontal="right" vertical="center"/>
      <protection/>
    </xf>
    <xf numFmtId="193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93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55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5" fillId="25" borderId="26" xfId="0" applyNumberFormat="1" applyFont="1" applyFill="1" applyBorder="1" applyAlignment="1">
      <alignment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14" fillId="25" borderId="26" xfId="55" applyNumberFormat="1" applyFont="1" applyFill="1" applyBorder="1" applyAlignment="1" applyProtection="1">
      <alignment horizontal="right" vertical="center"/>
      <protection/>
    </xf>
    <xf numFmtId="3" fontId="15" fillId="25" borderId="26" xfId="39" applyNumberFormat="1" applyFont="1" applyFill="1" applyBorder="1" applyAlignment="1">
      <alignment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3" fontId="33" fillId="25" borderId="26" xfId="0" applyNumberFormat="1" applyFont="1" applyFill="1" applyBorder="1" applyAlignment="1">
      <alignment vertical="center"/>
    </xf>
    <xf numFmtId="197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 applyProtection="1">
      <alignment horizontal="left" vertical="center"/>
      <protection locked="0"/>
    </xf>
    <xf numFmtId="3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0" borderId="26" xfId="39" applyNumberFormat="1" applyFont="1" applyBorder="1" applyAlignment="1">
      <alignment horizontal="right"/>
    </xf>
    <xf numFmtId="3" fontId="14" fillId="25" borderId="26" xfId="0" applyNumberFormat="1" applyFont="1" applyFill="1" applyBorder="1" applyAlignment="1">
      <alignment/>
    </xf>
    <xf numFmtId="3" fontId="15" fillId="25" borderId="26" xfId="39" applyNumberFormat="1" applyFont="1" applyFill="1" applyBorder="1" applyAlignment="1" applyProtection="1">
      <alignment horizontal="right"/>
      <protection/>
    </xf>
    <xf numFmtId="3" fontId="14" fillId="25" borderId="26" xfId="55" applyNumberFormat="1" applyFont="1" applyFill="1" applyBorder="1" applyAlignment="1" applyProtection="1">
      <alignment horizontal="right"/>
      <protection/>
    </xf>
    <xf numFmtId="3" fontId="15" fillId="25" borderId="26" xfId="0" applyNumberFormat="1" applyFont="1" applyFill="1" applyBorder="1" applyAlignment="1">
      <alignment horizontal="right"/>
    </xf>
    <xf numFmtId="191" fontId="14" fillId="25" borderId="26" xfId="55" applyNumberFormat="1" applyFont="1" applyFill="1" applyBorder="1" applyAlignment="1" applyProtection="1">
      <alignment horizontal="right"/>
      <protection/>
    </xf>
    <xf numFmtId="3" fontId="14" fillId="25" borderId="26" xfId="39" applyNumberFormat="1" applyFont="1" applyFill="1" applyBorder="1" applyAlignment="1">
      <alignment horizontal="right"/>
    </xf>
    <xf numFmtId="198" fontId="14" fillId="0" borderId="26" xfId="39" applyNumberFormat="1" applyFont="1" applyBorder="1" applyAlignment="1">
      <alignment/>
    </xf>
    <xf numFmtId="198" fontId="15" fillId="0" borderId="26" xfId="39" applyNumberFormat="1" applyFont="1" applyBorder="1" applyAlignment="1">
      <alignment/>
    </xf>
    <xf numFmtId="3" fontId="14" fillId="25" borderId="26" xfId="0" applyNumberFormat="1" applyFont="1" applyFill="1" applyBorder="1" applyAlignment="1" applyProtection="1">
      <alignment vertical="center"/>
      <protection locked="0"/>
    </xf>
    <xf numFmtId="198" fontId="14" fillId="25" borderId="26" xfId="39" applyNumberFormat="1" applyFont="1" applyFill="1" applyBorder="1" applyAlignment="1">
      <alignment/>
    </xf>
    <xf numFmtId="198" fontId="15" fillId="25" borderId="26" xfId="39" applyNumberFormat="1" applyFont="1" applyFill="1" applyBorder="1" applyAlignment="1">
      <alignment/>
    </xf>
    <xf numFmtId="198" fontId="14" fillId="25" borderId="26" xfId="39" applyNumberFormat="1" applyFont="1" applyFill="1" applyBorder="1" applyAlignment="1">
      <alignment horizontal="center"/>
    </xf>
    <xf numFmtId="3" fontId="14" fillId="0" borderId="26" xfId="0" applyNumberFormat="1" applyFont="1" applyBorder="1" applyAlignment="1">
      <alignment/>
    </xf>
    <xf numFmtId="0" fontId="11" fillId="24" borderId="28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87" fontId="4" fillId="0" borderId="29" xfId="39" applyFont="1" applyFill="1" applyBorder="1" applyAlignment="1" applyProtection="1">
      <alignment horizontal="center" vertical="center"/>
      <protection/>
    </xf>
    <xf numFmtId="187" fontId="4" fillId="0" borderId="15" xfId="39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3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Percent" xfId="55"/>
    <cellStyle name="Rossz" xfId="56"/>
    <cellStyle name="Semleges" xfId="57"/>
    <cellStyle name="Számítá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7106900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4468475" y="447675"/>
          <a:ext cx="287655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20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13-16 MAY 2010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zoomScalePageLayoutView="0" workbookViewId="0" topLeftCell="F1">
      <selection activeCell="X13" sqref="X13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27.00390625" style="0" customWidth="1"/>
    <col min="4" max="4" width="12.7109375" style="0" customWidth="1"/>
    <col min="5" max="5" width="11.00390625" style="0" customWidth="1"/>
    <col min="6" max="6" width="5.7109375" style="0" customWidth="1"/>
    <col min="7" max="7" width="6.57421875" style="0" customWidth="1"/>
    <col min="8" max="8" width="9.71093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5" max="15" width="11.57421875" style="0" customWidth="1"/>
    <col min="16" max="16" width="8.8515625" style="0" customWidth="1"/>
    <col min="17" max="17" width="13.003906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7.421875" style="0" customWidth="1"/>
    <col min="24" max="24" width="13.1406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77" t="s">
        <v>0</v>
      </c>
      <c r="D2" s="79" t="s">
        <v>1</v>
      </c>
      <c r="E2" s="79" t="s">
        <v>2</v>
      </c>
      <c r="F2" s="83" t="s">
        <v>3</v>
      </c>
      <c r="G2" s="83" t="s">
        <v>4</v>
      </c>
      <c r="H2" s="83" t="s">
        <v>5</v>
      </c>
      <c r="I2" s="82" t="s">
        <v>18</v>
      </c>
      <c r="J2" s="82"/>
      <c r="K2" s="82" t="s">
        <v>6</v>
      </c>
      <c r="L2" s="82"/>
      <c r="M2" s="82" t="s">
        <v>7</v>
      </c>
      <c r="N2" s="82"/>
      <c r="O2" s="82" t="s">
        <v>8</v>
      </c>
      <c r="P2" s="82"/>
      <c r="Q2" s="82" t="s">
        <v>9</v>
      </c>
      <c r="R2" s="82"/>
      <c r="S2" s="82"/>
      <c r="T2" s="82"/>
      <c r="U2" s="82" t="s">
        <v>10</v>
      </c>
      <c r="V2" s="82"/>
      <c r="W2" s="82" t="s">
        <v>11</v>
      </c>
      <c r="X2" s="82"/>
      <c r="Y2" s="87"/>
    </row>
    <row r="3" spans="1:25" ht="30" customHeight="1">
      <c r="A3" s="13"/>
      <c r="B3" s="14"/>
      <c r="C3" s="78"/>
      <c r="D3" s="80"/>
      <c r="E3" s="81"/>
      <c r="F3" s="84"/>
      <c r="G3" s="84"/>
      <c r="H3" s="84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56" t="s">
        <v>21</v>
      </c>
      <c r="D4" s="57">
        <v>40311</v>
      </c>
      <c r="E4" s="58" t="s">
        <v>22</v>
      </c>
      <c r="F4" s="59">
        <v>32</v>
      </c>
      <c r="G4" s="59">
        <v>33</v>
      </c>
      <c r="H4" s="59">
        <v>1</v>
      </c>
      <c r="I4" s="60">
        <v>7365830</v>
      </c>
      <c r="J4" s="60">
        <v>6219</v>
      </c>
      <c r="K4" s="61">
        <v>9375630</v>
      </c>
      <c r="L4" s="61">
        <v>7882</v>
      </c>
      <c r="M4" s="61">
        <v>17207890</v>
      </c>
      <c r="N4" s="61">
        <v>14383</v>
      </c>
      <c r="O4" s="61">
        <v>12757140</v>
      </c>
      <c r="P4" s="61">
        <v>10647</v>
      </c>
      <c r="Q4" s="62">
        <f aca="true" t="shared" si="0" ref="Q4:R6">+I4+K4+M4+O4</f>
        <v>46706490</v>
      </c>
      <c r="R4" s="62">
        <f t="shared" si="0"/>
        <v>39131</v>
      </c>
      <c r="S4" s="63">
        <f aca="true" t="shared" si="1" ref="S4:S9">IF(Q4&lt;&gt;0,R4/G4,"")</f>
        <v>1185.7878787878788</v>
      </c>
      <c r="T4" s="63">
        <f aca="true" t="shared" si="2" ref="T4:T9">IF(Q4&lt;&gt;0,Q4/R4,"")</f>
        <v>1193.5930592113668</v>
      </c>
      <c r="U4" s="64">
        <v>0</v>
      </c>
      <c r="V4" s="65">
        <f aca="true" t="shared" si="3" ref="V4:V9">IF(U4&lt;&gt;0,-(U4-Q4)/U4,"")</f>
      </c>
      <c r="W4" s="48">
        <v>46706490</v>
      </c>
      <c r="X4" s="48">
        <v>39131</v>
      </c>
      <c r="Y4" s="50">
        <f aca="true" t="shared" si="4" ref="Y4:Y9">W4/X4</f>
        <v>1193.5930592113668</v>
      </c>
    </row>
    <row r="5" spans="1:25" ht="30" customHeight="1">
      <c r="A5" s="40">
        <v>2</v>
      </c>
      <c r="B5" s="41"/>
      <c r="C5" s="56" t="s">
        <v>23</v>
      </c>
      <c r="D5" s="57">
        <v>40297</v>
      </c>
      <c r="E5" s="58" t="s">
        <v>22</v>
      </c>
      <c r="F5" s="59" t="s">
        <v>24</v>
      </c>
      <c r="G5" s="59">
        <v>32</v>
      </c>
      <c r="H5" s="59">
        <v>3</v>
      </c>
      <c r="I5" s="66">
        <v>2410810</v>
      </c>
      <c r="J5" s="66">
        <v>2196</v>
      </c>
      <c r="K5" s="61">
        <v>4473970</v>
      </c>
      <c r="L5" s="61">
        <v>4068</v>
      </c>
      <c r="M5" s="61">
        <v>10038610</v>
      </c>
      <c r="N5" s="61">
        <v>8881</v>
      </c>
      <c r="O5" s="61">
        <v>6325005</v>
      </c>
      <c r="P5" s="61">
        <v>5548</v>
      </c>
      <c r="Q5" s="62">
        <f t="shared" si="0"/>
        <v>23248395</v>
      </c>
      <c r="R5" s="62">
        <f t="shared" si="0"/>
        <v>20693</v>
      </c>
      <c r="S5" s="63">
        <f t="shared" si="1"/>
        <v>646.65625</v>
      </c>
      <c r="T5" s="63">
        <f t="shared" si="2"/>
        <v>1123.4907939883053</v>
      </c>
      <c r="U5" s="64">
        <v>38172685</v>
      </c>
      <c r="V5" s="65">
        <f t="shared" si="3"/>
        <v>-0.39096778232917073</v>
      </c>
      <c r="W5" s="48">
        <v>138602424</v>
      </c>
      <c r="X5" s="48">
        <v>124550</v>
      </c>
      <c r="Y5" s="50">
        <f t="shared" si="4"/>
        <v>1112.82556403051</v>
      </c>
    </row>
    <row r="6" spans="1:25" ht="30" customHeight="1">
      <c r="A6" s="40">
        <v>3</v>
      </c>
      <c r="B6" s="41"/>
      <c r="C6" s="56" t="s">
        <v>25</v>
      </c>
      <c r="D6" s="57">
        <v>40283</v>
      </c>
      <c r="E6" s="58" t="s">
        <v>26</v>
      </c>
      <c r="F6" s="59" t="s">
        <v>27</v>
      </c>
      <c r="G6" s="59" t="s">
        <v>28</v>
      </c>
      <c r="H6" s="59">
        <v>5</v>
      </c>
      <c r="I6" s="67">
        <v>1062580</v>
      </c>
      <c r="J6" s="67">
        <v>756</v>
      </c>
      <c r="K6" s="67">
        <v>2484860</v>
      </c>
      <c r="L6" s="67">
        <v>1804</v>
      </c>
      <c r="M6" s="67">
        <v>6669705</v>
      </c>
      <c r="N6" s="67">
        <v>4646</v>
      </c>
      <c r="O6" s="67">
        <v>3983755</v>
      </c>
      <c r="P6" s="67">
        <v>2756</v>
      </c>
      <c r="Q6" s="62">
        <f t="shared" si="0"/>
        <v>14200900</v>
      </c>
      <c r="R6" s="62">
        <f t="shared" si="0"/>
        <v>9962</v>
      </c>
      <c r="S6" s="63" t="e">
        <f t="shared" si="1"/>
        <v>#VALUE!</v>
      </c>
      <c r="T6" s="63">
        <f t="shared" si="2"/>
        <v>1425.506926320016</v>
      </c>
      <c r="U6" s="64">
        <v>15446445</v>
      </c>
      <c r="V6" s="65">
        <f t="shared" si="3"/>
        <v>-0.08063635354283785</v>
      </c>
      <c r="W6" s="68">
        <v>192240100</v>
      </c>
      <c r="X6" s="68">
        <v>137079</v>
      </c>
      <c r="Y6" s="50">
        <f t="shared" si="4"/>
        <v>1402.403723400375</v>
      </c>
    </row>
    <row r="7" spans="1:25" ht="30" customHeight="1">
      <c r="A7" s="40">
        <v>4</v>
      </c>
      <c r="B7" s="41"/>
      <c r="C7" s="56" t="s">
        <v>29</v>
      </c>
      <c r="D7" s="57">
        <v>40262</v>
      </c>
      <c r="E7" s="58" t="s">
        <v>22</v>
      </c>
      <c r="F7" s="59" t="s">
        <v>30</v>
      </c>
      <c r="G7" s="59">
        <v>47</v>
      </c>
      <c r="H7" s="59">
        <v>8</v>
      </c>
      <c r="I7" s="66">
        <v>556075</v>
      </c>
      <c r="J7" s="66">
        <v>502</v>
      </c>
      <c r="K7" s="61">
        <v>1335835</v>
      </c>
      <c r="L7" s="61">
        <v>1040</v>
      </c>
      <c r="M7" s="61">
        <v>5428780</v>
      </c>
      <c r="N7" s="61">
        <v>4126</v>
      </c>
      <c r="O7" s="61">
        <v>6025695</v>
      </c>
      <c r="P7" s="61">
        <v>4511</v>
      </c>
      <c r="Q7" s="62">
        <f aca="true" t="shared" si="5" ref="Q7:R9">+I7+K7+M7+O7</f>
        <v>13346385</v>
      </c>
      <c r="R7" s="62">
        <f t="shared" si="5"/>
        <v>10179</v>
      </c>
      <c r="S7" s="63">
        <f t="shared" si="1"/>
        <v>216.5744680851064</v>
      </c>
      <c r="T7" s="63">
        <f t="shared" si="2"/>
        <v>1311.168582375479</v>
      </c>
      <c r="U7" s="64">
        <v>8985630</v>
      </c>
      <c r="V7" s="65">
        <f t="shared" si="3"/>
        <v>0.485303200777241</v>
      </c>
      <c r="W7" s="48">
        <v>206784665</v>
      </c>
      <c r="X7" s="48">
        <v>159798</v>
      </c>
      <c r="Y7" s="50">
        <f t="shared" si="4"/>
        <v>1294.037879072329</v>
      </c>
    </row>
    <row r="8" spans="1:25" ht="30" customHeight="1">
      <c r="A8" s="40">
        <v>5</v>
      </c>
      <c r="B8" s="41"/>
      <c r="C8" s="69" t="s">
        <v>31</v>
      </c>
      <c r="D8" s="57">
        <v>40164</v>
      </c>
      <c r="E8" s="58" t="s">
        <v>26</v>
      </c>
      <c r="F8" s="59" t="s">
        <v>32</v>
      </c>
      <c r="G8" s="59" t="s">
        <v>28</v>
      </c>
      <c r="H8" s="59">
        <v>22</v>
      </c>
      <c r="I8" s="70">
        <v>970490</v>
      </c>
      <c r="J8" s="70">
        <v>587</v>
      </c>
      <c r="K8" s="70">
        <v>1830300</v>
      </c>
      <c r="L8" s="70">
        <v>1147</v>
      </c>
      <c r="M8" s="70">
        <v>4265190</v>
      </c>
      <c r="N8" s="70">
        <v>2589</v>
      </c>
      <c r="O8" s="70">
        <v>3607700</v>
      </c>
      <c r="P8" s="70">
        <v>2197</v>
      </c>
      <c r="Q8" s="62">
        <f t="shared" si="5"/>
        <v>10673680</v>
      </c>
      <c r="R8" s="62">
        <f t="shared" si="5"/>
        <v>6520</v>
      </c>
      <c r="S8" s="63" t="e">
        <f t="shared" si="1"/>
        <v>#VALUE!</v>
      </c>
      <c r="T8" s="63">
        <f t="shared" si="2"/>
        <v>1637.0674846625766</v>
      </c>
      <c r="U8" s="64">
        <v>8179280</v>
      </c>
      <c r="V8" s="65">
        <f t="shared" si="3"/>
        <v>0.30496571825392943</v>
      </c>
      <c r="W8" s="71">
        <v>1662889880</v>
      </c>
      <c r="X8" s="71">
        <v>1145549</v>
      </c>
      <c r="Y8" s="50">
        <f t="shared" si="4"/>
        <v>1451.6095601323034</v>
      </c>
    </row>
    <row r="9" spans="1:25" ht="30" customHeight="1">
      <c r="A9" s="40">
        <v>6</v>
      </c>
      <c r="B9" s="41"/>
      <c r="C9" s="69" t="s">
        <v>37</v>
      </c>
      <c r="D9" s="57">
        <v>40304</v>
      </c>
      <c r="E9" s="58" t="s">
        <v>38</v>
      </c>
      <c r="F9" s="59">
        <v>24</v>
      </c>
      <c r="G9" s="59" t="s">
        <v>28</v>
      </c>
      <c r="H9" s="59">
        <v>2</v>
      </c>
      <c r="I9" s="73">
        <v>998805</v>
      </c>
      <c r="J9" s="73">
        <v>881</v>
      </c>
      <c r="K9" s="73">
        <v>2406710</v>
      </c>
      <c r="L9" s="73">
        <v>2155</v>
      </c>
      <c r="M9" s="73">
        <v>3407150</v>
      </c>
      <c r="N9" s="73">
        <v>3005</v>
      </c>
      <c r="O9" s="73">
        <v>2183720</v>
      </c>
      <c r="P9" s="73">
        <v>1867</v>
      </c>
      <c r="Q9" s="62">
        <f t="shared" si="5"/>
        <v>8996385</v>
      </c>
      <c r="R9" s="62">
        <f t="shared" si="5"/>
        <v>7908</v>
      </c>
      <c r="S9" s="63" t="e">
        <f t="shared" si="1"/>
        <v>#VALUE!</v>
      </c>
      <c r="T9" s="63">
        <f t="shared" si="2"/>
        <v>1137.630880121396</v>
      </c>
      <c r="U9" s="64">
        <v>12112976</v>
      </c>
      <c r="V9" s="65">
        <f t="shared" si="3"/>
        <v>-0.2572935833440106</v>
      </c>
      <c r="W9" s="51">
        <v>25186981</v>
      </c>
      <c r="X9" s="51">
        <v>22488</v>
      </c>
      <c r="Y9" s="50">
        <f t="shared" si="4"/>
        <v>1120.0187210956956</v>
      </c>
    </row>
    <row r="10" spans="1:25" ht="30" customHeight="1">
      <c r="A10" s="40">
        <v>7</v>
      </c>
      <c r="B10" s="41"/>
      <c r="C10" s="56" t="s">
        <v>35</v>
      </c>
      <c r="D10" s="57">
        <v>40276</v>
      </c>
      <c r="E10" s="58" t="s">
        <v>26</v>
      </c>
      <c r="F10" s="59">
        <v>28</v>
      </c>
      <c r="G10" s="59" t="s">
        <v>28</v>
      </c>
      <c r="H10" s="59">
        <v>6</v>
      </c>
      <c r="I10" s="72">
        <v>562100</v>
      </c>
      <c r="J10" s="72">
        <v>495</v>
      </c>
      <c r="K10" s="70">
        <v>1233225</v>
      </c>
      <c r="L10" s="70">
        <v>1083</v>
      </c>
      <c r="M10" s="70">
        <v>3080950</v>
      </c>
      <c r="N10" s="70">
        <v>2603</v>
      </c>
      <c r="O10" s="70">
        <v>1820080</v>
      </c>
      <c r="P10" s="70">
        <v>1535</v>
      </c>
      <c r="Q10" s="62">
        <f aca="true" t="shared" si="6" ref="Q10:R13">+I10+K10+M10+O10</f>
        <v>6696355</v>
      </c>
      <c r="R10" s="62">
        <f t="shared" si="6"/>
        <v>5716</v>
      </c>
      <c r="S10" s="63" t="e">
        <f>IF(Q10&lt;&gt;0,R10/G10,"")</f>
        <v>#VALUE!</v>
      </c>
      <c r="T10" s="63">
        <f>IF(Q10&lt;&gt;0,Q10/R10,"")</f>
        <v>1171.5106717984604</v>
      </c>
      <c r="U10" s="64">
        <v>6149300</v>
      </c>
      <c r="V10" s="65">
        <f>IF(U10&lt;&gt;0,-(U10-Q10)/U10,"")</f>
        <v>0.08896215829444001</v>
      </c>
      <c r="W10" s="71">
        <v>67287290</v>
      </c>
      <c r="X10" s="71">
        <v>58291</v>
      </c>
      <c r="Y10" s="50">
        <f>W10/X10</f>
        <v>1154.3341167590195</v>
      </c>
    </row>
    <row r="11" spans="1:25" ht="30" customHeight="1">
      <c r="A11" s="40">
        <v>8</v>
      </c>
      <c r="B11" s="41"/>
      <c r="C11" s="69" t="s">
        <v>36</v>
      </c>
      <c r="D11" s="57">
        <v>40269</v>
      </c>
      <c r="E11" s="58" t="s">
        <v>26</v>
      </c>
      <c r="F11" s="59">
        <v>28</v>
      </c>
      <c r="G11" s="59" t="s">
        <v>28</v>
      </c>
      <c r="H11" s="59">
        <v>7</v>
      </c>
      <c r="I11" s="72">
        <v>544770</v>
      </c>
      <c r="J11" s="72">
        <v>516</v>
      </c>
      <c r="K11" s="70">
        <v>1284180</v>
      </c>
      <c r="L11" s="70">
        <v>1209</v>
      </c>
      <c r="M11" s="70">
        <v>3010230</v>
      </c>
      <c r="N11" s="70">
        <v>2613</v>
      </c>
      <c r="O11" s="70">
        <v>1786440</v>
      </c>
      <c r="P11" s="70">
        <v>1530</v>
      </c>
      <c r="Q11" s="62">
        <f t="shared" si="6"/>
        <v>6625620</v>
      </c>
      <c r="R11" s="62">
        <f t="shared" si="6"/>
        <v>5868</v>
      </c>
      <c r="S11" s="63" t="e">
        <f>IF(Q11&lt;&gt;0,R11/G11,"")</f>
        <v>#VALUE!</v>
      </c>
      <c r="T11" s="63">
        <f>IF(Q11&lt;&gt;0,Q11/R11,"")</f>
        <v>1129.1104294478528</v>
      </c>
      <c r="U11" s="64">
        <v>5997100</v>
      </c>
      <c r="V11" s="65">
        <f>IF(U11&lt;&gt;0,-(U11-Q11)/U11,"")</f>
        <v>0.10480398859448734</v>
      </c>
      <c r="W11" s="71">
        <v>147868615</v>
      </c>
      <c r="X11" s="71">
        <v>129874</v>
      </c>
      <c r="Y11" s="50">
        <f>W11/X11</f>
        <v>1138.554406578684</v>
      </c>
    </row>
    <row r="12" spans="1:25" ht="30" customHeight="1">
      <c r="A12" s="40">
        <v>9</v>
      </c>
      <c r="B12" s="41"/>
      <c r="C12" s="56" t="s">
        <v>33</v>
      </c>
      <c r="D12" s="57">
        <v>40290</v>
      </c>
      <c r="E12" s="58" t="s">
        <v>34</v>
      </c>
      <c r="F12" s="59">
        <v>13</v>
      </c>
      <c r="G12" s="59" t="s">
        <v>28</v>
      </c>
      <c r="H12" s="59">
        <v>4</v>
      </c>
      <c r="I12" s="61">
        <v>576300</v>
      </c>
      <c r="J12" s="61">
        <v>495</v>
      </c>
      <c r="K12" s="61">
        <v>1051730</v>
      </c>
      <c r="L12" s="61">
        <v>887</v>
      </c>
      <c r="M12" s="61">
        <v>2207790</v>
      </c>
      <c r="N12" s="61">
        <v>1818</v>
      </c>
      <c r="O12" s="61">
        <v>1463300</v>
      </c>
      <c r="P12" s="61">
        <v>1193</v>
      </c>
      <c r="Q12" s="62">
        <f t="shared" si="6"/>
        <v>5299120</v>
      </c>
      <c r="R12" s="62">
        <f t="shared" si="6"/>
        <v>4393</v>
      </c>
      <c r="S12" s="63" t="e">
        <f>IF(Q12&lt;&gt;0,R12/G12,"")</f>
        <v>#VALUE!</v>
      </c>
      <c r="T12" s="63">
        <f>IF(Q12&lt;&gt;0,Q12/R12,"")</f>
        <v>1206.264511723196</v>
      </c>
      <c r="U12" s="64">
        <v>4937500</v>
      </c>
      <c r="V12" s="65">
        <f>IF(U12&lt;&gt;0,-(U12-Q12)/U12,"")</f>
        <v>0.07323949367088607</v>
      </c>
      <c r="W12" s="48">
        <v>29982775</v>
      </c>
      <c r="X12" s="48">
        <v>25462</v>
      </c>
      <c r="Y12" s="50">
        <f>W12/X12</f>
        <v>1177.549878249941</v>
      </c>
    </row>
    <row r="13" spans="1:25" ht="30" customHeight="1">
      <c r="A13" s="40">
        <v>10</v>
      </c>
      <c r="B13" s="41"/>
      <c r="C13" s="56" t="s">
        <v>39</v>
      </c>
      <c r="D13" s="57">
        <v>40290</v>
      </c>
      <c r="E13" s="58" t="s">
        <v>38</v>
      </c>
      <c r="F13" s="59">
        <v>20</v>
      </c>
      <c r="G13" s="59" t="s">
        <v>28</v>
      </c>
      <c r="H13" s="59">
        <v>4</v>
      </c>
      <c r="I13" s="73">
        <v>319760</v>
      </c>
      <c r="J13" s="73">
        <v>268</v>
      </c>
      <c r="K13" s="73">
        <v>489685</v>
      </c>
      <c r="L13" s="73">
        <v>392</v>
      </c>
      <c r="M13" s="73">
        <v>1160770</v>
      </c>
      <c r="N13" s="73">
        <v>918</v>
      </c>
      <c r="O13" s="73">
        <v>828840</v>
      </c>
      <c r="P13" s="73">
        <v>648</v>
      </c>
      <c r="Q13" s="62">
        <f t="shared" si="6"/>
        <v>2799055</v>
      </c>
      <c r="R13" s="62">
        <f t="shared" si="6"/>
        <v>2226</v>
      </c>
      <c r="S13" s="63" t="e">
        <f>IF(Q13&lt;&gt;0,R13/G13,"")</f>
        <v>#VALUE!</v>
      </c>
      <c r="T13" s="63">
        <f>IF(Q13&lt;&gt;0,Q13/R13,"")</f>
        <v>1257.437106918239</v>
      </c>
      <c r="U13" s="64">
        <v>3559105</v>
      </c>
      <c r="V13" s="65">
        <f>IF(U13&lt;&gt;0,-(U13-Q13)/U13,"")</f>
        <v>-0.21355087866191078</v>
      </c>
      <c r="W13" s="48">
        <v>24668075</v>
      </c>
      <c r="X13" s="48">
        <v>20100</v>
      </c>
      <c r="Y13" s="50">
        <f>W13/X13</f>
        <v>1227.2674129353234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2"/>
      <c r="J14" s="52"/>
      <c r="K14" s="52"/>
      <c r="L14" s="52"/>
      <c r="M14" s="52"/>
      <c r="N14" s="52"/>
      <c r="O14" s="52"/>
      <c r="P14" s="52"/>
      <c r="Q14" s="53"/>
      <c r="R14" s="54"/>
      <c r="S14" s="55"/>
      <c r="T14" s="52"/>
      <c r="U14" s="52"/>
      <c r="V14" s="52"/>
      <c r="W14" s="52"/>
      <c r="X14" s="52"/>
      <c r="Y14" s="52"/>
    </row>
    <row r="15" spans="1:25" ht="17.25" thickBot="1">
      <c r="A15" s="22"/>
      <c r="B15" s="74" t="s">
        <v>17</v>
      </c>
      <c r="C15" s="75"/>
      <c r="D15" s="75"/>
      <c r="E15" s="76"/>
      <c r="F15" s="23"/>
      <c r="G15" s="23">
        <f>SUM(G4:G14)</f>
        <v>112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138592385</v>
      </c>
      <c r="R15" s="27">
        <f>SUM(R4:R14)</f>
        <v>112596</v>
      </c>
      <c r="S15" s="28">
        <f>R15/G15</f>
        <v>1005.3214285714286</v>
      </c>
      <c r="T15" s="49">
        <f>Q15/R15</f>
        <v>1230.881958506519</v>
      </c>
      <c r="U15" s="39">
        <v>106041051</v>
      </c>
      <c r="V15" s="38">
        <f>IF(U15&lt;&gt;0,-(U15-Q15)/U15,"")</f>
        <v>0.3069691755507025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85" t="s">
        <v>19</v>
      </c>
      <c r="V16" s="85"/>
      <c r="W16" s="85"/>
      <c r="X16" s="85"/>
      <c r="Y16" s="85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86"/>
      <c r="V17" s="86"/>
      <c r="W17" s="86"/>
      <c r="X17" s="86"/>
      <c r="Y17" s="86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86"/>
      <c r="V18" s="86"/>
      <c r="W18" s="86"/>
      <c r="X18" s="86"/>
      <c r="Y18" s="86"/>
    </row>
  </sheetData>
  <sheetProtection/>
  <mergeCells count="15">
    <mergeCell ref="U16:Y18"/>
    <mergeCell ref="Q2:T2"/>
    <mergeCell ref="U2:V2"/>
    <mergeCell ref="W2:Y2"/>
    <mergeCell ref="M2:N2"/>
    <mergeCell ref="O2:P2"/>
    <mergeCell ref="F2:F3"/>
    <mergeCell ref="G2:G3"/>
    <mergeCell ref="H2:H3"/>
    <mergeCell ref="K2:L2"/>
    <mergeCell ref="I2:J2"/>
    <mergeCell ref="B15:E15"/>
    <mergeCell ref="C2:C3"/>
    <mergeCell ref="D2:D3"/>
    <mergeCell ref="E2:E3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FNE1</cp:lastModifiedBy>
  <cp:lastPrinted>2008-10-22T07:58:06Z</cp:lastPrinted>
  <dcterms:created xsi:type="dcterms:W3CDTF">2006-04-04T07:29:08Z</dcterms:created>
  <dcterms:modified xsi:type="dcterms:W3CDTF">2010-05-17T17:33:53Z</dcterms:modified>
  <cp:category/>
  <cp:version/>
  <cp:contentType/>
  <cp:contentStatus/>
</cp:coreProperties>
</file>