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6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<sst xmlns="http://schemas.openxmlformats.org/spreadsheetml/2006/main" count="64" uniqueCount="39">
  <si>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</si>
  <si>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</si>
  <si>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</si>
  <si>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</si>
  <si>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</si>
  <si>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</si>
  <si>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</si>
  <si>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</si>
  <si>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</si>
  <si>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</si>
  <si>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</si>
  <si>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</si>
  <si>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</si>
  <si>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</si>
  <si>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</si>
  <si>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</si>
  <si>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</si>
  <si>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</si>
  <si>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</si>
  <si>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</si>
  <si>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</si>
  <si>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Due Date</t>
  </si>
  <si>
    <t>InterCom</t>
  </si>
  <si>
    <t>30+2</t>
  </si>
  <si>
    <t>n/a</t>
  </si>
  <si>
    <t xml:space="preserve">Despicable Me </t>
  </si>
  <si>
    <t>UIP</t>
  </si>
  <si>
    <t>20+1+30+3</t>
  </si>
  <si>
    <t>The Social Network</t>
  </si>
  <si>
    <t>Saw 3D</t>
  </si>
  <si>
    <t>Budapest Film</t>
  </si>
  <si>
    <t>Eat Pray Love</t>
  </si>
  <si>
    <t>You Again</t>
  </si>
  <si>
    <t>Forum Hungary</t>
  </si>
  <si>
    <t>The Town</t>
  </si>
  <si>
    <t>Sammy's Adventures: The Secret Passage 3D</t>
  </si>
  <si>
    <t>The Expendables</t>
  </si>
  <si>
    <t>Palace Pictures</t>
  </si>
  <si>
    <t>Alpha and Omega 3D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</si>
</sst>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5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40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3546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9162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11-14 NOVEMBER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A11" sqref="A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5.00390625" style="0" customWidth="1"/>
    <col min="4" max="4" width="12.57421875" style="0" customWidth="1"/>
    <col min="5" max="5" width="16.8515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70" t="s">
        <v>3</v>
      </c>
      <c r="G2" s="70" t="s">
        <v>4</v>
      </c>
      <c r="H2" s="70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5"/>
    </row>
    <row r="3" spans="1:25" ht="30" customHeight="1">
      <c r="A3" s="13"/>
      <c r="B3" s="14"/>
      <c r="C3" s="80"/>
      <c r="D3" s="82"/>
      <c r="E3" s="83"/>
      <c r="F3" s="71"/>
      <c r="G3" s="71"/>
      <c r="H3" s="7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40486</v>
      </c>
      <c r="E4" s="58" t="s">
        <v>22</v>
      </c>
      <c r="F4" s="59" t="s">
        <v>23</v>
      </c>
      <c r="G4" s="59" t="s">
        <v>24</v>
      </c>
      <c r="H4" s="59">
        <v>2</v>
      </c>
      <c r="I4" s="60">
        <v>4758665</v>
      </c>
      <c r="J4" s="60">
        <v>4137</v>
      </c>
      <c r="K4" s="60">
        <v>9769410</v>
      </c>
      <c r="L4" s="60">
        <v>8571</v>
      </c>
      <c r="M4" s="60">
        <v>17243385</v>
      </c>
      <c r="N4" s="60">
        <v>14865</v>
      </c>
      <c r="O4" s="60">
        <v>10369335</v>
      </c>
      <c r="P4" s="60">
        <v>8725</v>
      </c>
      <c r="Q4" s="61">
        <f aca="true" t="shared" si="0" ref="Q4:R10">+I4+K4+M4+O4</f>
        <v>42140795</v>
      </c>
      <c r="R4" s="61">
        <f t="shared" si="0"/>
        <v>36298</v>
      </c>
      <c r="S4" s="62" t="e">
        <f aca="true" t="shared" si="1" ref="S4:S11">IF(Q4&lt;&gt;0,R4/G4,"")</f>
        <v>#VALUE!</v>
      </c>
      <c r="T4" s="62">
        <f aca="true" t="shared" si="2" ref="T4:T11">IF(Q4&lt;&gt;0,Q4/R4,"")</f>
        <v>1160.967408672654</v>
      </c>
      <c r="U4" s="63">
        <v>68883785</v>
      </c>
      <c r="V4" s="64">
        <f aca="true" t="shared" si="3" ref="V4:V11">IF(U4&lt;&gt;0,-(U4-Q4)/U4,"")</f>
        <v>-0.3882334572642894</v>
      </c>
      <c r="W4" s="51">
        <v>128750340</v>
      </c>
      <c r="X4" s="51">
        <v>113148</v>
      </c>
      <c r="Y4" s="50">
        <f aca="true" t="shared" si="4" ref="Y4:Y11">W4/X4</f>
        <v>1137.8932018241594</v>
      </c>
    </row>
    <row r="5" spans="1:25" ht="30" customHeight="1">
      <c r="A5" s="40">
        <v>2</v>
      </c>
      <c r="B5" s="41"/>
      <c r="C5" s="56" t="s">
        <v>25</v>
      </c>
      <c r="D5" s="57">
        <v>40486</v>
      </c>
      <c r="E5" s="58" t="s">
        <v>26</v>
      </c>
      <c r="F5" s="59" t="s">
        <v>27</v>
      </c>
      <c r="G5" s="59">
        <v>54</v>
      </c>
      <c r="H5" s="59">
        <v>2</v>
      </c>
      <c r="I5" s="65">
        <v>2835520</v>
      </c>
      <c r="J5" s="65">
        <v>2084</v>
      </c>
      <c r="K5" s="66">
        <v>6057280</v>
      </c>
      <c r="L5" s="66">
        <v>4490</v>
      </c>
      <c r="M5" s="66">
        <v>15862845</v>
      </c>
      <c r="N5" s="66">
        <v>11606</v>
      </c>
      <c r="O5" s="66">
        <v>11391915</v>
      </c>
      <c r="P5" s="66">
        <v>8386</v>
      </c>
      <c r="Q5" s="61">
        <f t="shared" si="0"/>
        <v>36147560</v>
      </c>
      <c r="R5" s="61">
        <f t="shared" si="0"/>
        <v>26566</v>
      </c>
      <c r="S5" s="62">
        <f t="shared" si="1"/>
        <v>491.962962962963</v>
      </c>
      <c r="T5" s="62">
        <f t="shared" si="2"/>
        <v>1360.6700293608371</v>
      </c>
      <c r="U5" s="63">
        <v>59371095</v>
      </c>
      <c r="V5" s="64">
        <f t="shared" si="3"/>
        <v>-0.3911589469589537</v>
      </c>
      <c r="W5" s="48">
        <v>128676370</v>
      </c>
      <c r="X5" s="48">
        <v>93969</v>
      </c>
      <c r="Y5" s="50">
        <f t="shared" si="4"/>
        <v>1369.3491470591366</v>
      </c>
    </row>
    <row r="6" spans="1:25" ht="30" customHeight="1">
      <c r="A6" s="40">
        <v>3</v>
      </c>
      <c r="B6" s="41"/>
      <c r="C6" s="56" t="s">
        <v>28</v>
      </c>
      <c r="D6" s="57">
        <v>40493</v>
      </c>
      <c r="E6" s="58" t="s">
        <v>22</v>
      </c>
      <c r="F6" s="59">
        <v>25</v>
      </c>
      <c r="G6" s="59" t="s">
        <v>24</v>
      </c>
      <c r="H6" s="59">
        <v>1</v>
      </c>
      <c r="I6" s="60">
        <v>2027130</v>
      </c>
      <c r="J6" s="60">
        <v>1753</v>
      </c>
      <c r="K6" s="60">
        <v>2843995</v>
      </c>
      <c r="L6" s="60">
        <v>2473</v>
      </c>
      <c r="M6" s="60">
        <v>4331255</v>
      </c>
      <c r="N6" s="60">
        <v>3670</v>
      </c>
      <c r="O6" s="60">
        <v>3350295</v>
      </c>
      <c r="P6" s="60">
        <v>2790</v>
      </c>
      <c r="Q6" s="61">
        <f t="shared" si="0"/>
        <v>12552675</v>
      </c>
      <c r="R6" s="61">
        <f>+J6+L6+N6+P6</f>
        <v>10686</v>
      </c>
      <c r="S6" s="62" t="e">
        <f t="shared" si="1"/>
        <v>#VALUE!</v>
      </c>
      <c r="T6" s="62">
        <f t="shared" si="2"/>
        <v>1174.6841661987648</v>
      </c>
      <c r="U6" s="63">
        <v>0</v>
      </c>
      <c r="V6" s="64">
        <f t="shared" si="3"/>
      </c>
      <c r="W6" s="51">
        <v>13630465</v>
      </c>
      <c r="X6" s="51">
        <v>11545</v>
      </c>
      <c r="Y6" s="50">
        <f t="shared" si="4"/>
        <v>1180.637938501516</v>
      </c>
    </row>
    <row r="7" spans="1:25" ht="30" customHeight="1">
      <c r="A7" s="40">
        <v>4</v>
      </c>
      <c r="B7" s="41"/>
      <c r="C7" s="67" t="s">
        <v>29</v>
      </c>
      <c r="D7" s="57">
        <v>40479</v>
      </c>
      <c r="E7" s="58" t="s">
        <v>30</v>
      </c>
      <c r="F7" s="59">
        <v>20</v>
      </c>
      <c r="G7" s="59" t="s">
        <v>24</v>
      </c>
      <c r="H7" s="59">
        <v>3</v>
      </c>
      <c r="I7" s="68">
        <v>1405785</v>
      </c>
      <c r="J7" s="68">
        <v>958</v>
      </c>
      <c r="K7" s="68">
        <v>2894640</v>
      </c>
      <c r="L7" s="68">
        <v>1960</v>
      </c>
      <c r="M7" s="68">
        <v>4516460</v>
      </c>
      <c r="N7" s="68">
        <v>2997</v>
      </c>
      <c r="O7" s="68">
        <v>2494450</v>
      </c>
      <c r="P7" s="68">
        <v>1623</v>
      </c>
      <c r="Q7" s="61">
        <f t="shared" si="0"/>
        <v>11311335</v>
      </c>
      <c r="R7" s="61">
        <f t="shared" si="0"/>
        <v>7538</v>
      </c>
      <c r="S7" s="62" t="e">
        <f t="shared" si="1"/>
        <v>#VALUE!</v>
      </c>
      <c r="T7" s="62">
        <f t="shared" si="2"/>
        <v>1500.575086229769</v>
      </c>
      <c r="U7" s="63">
        <v>16107765</v>
      </c>
      <c r="V7" s="64">
        <f t="shared" si="3"/>
        <v>-0.29777129229287863</v>
      </c>
      <c r="W7" s="69">
        <v>68063715</v>
      </c>
      <c r="X7" s="69">
        <v>45916</v>
      </c>
      <c r="Y7" s="50">
        <f t="shared" si="4"/>
        <v>1482.3528835264397</v>
      </c>
    </row>
    <row r="8" spans="1:25" ht="30" customHeight="1">
      <c r="A8" s="40">
        <v>5</v>
      </c>
      <c r="B8" s="41"/>
      <c r="C8" s="67" t="s">
        <v>31</v>
      </c>
      <c r="D8" s="57">
        <v>40465</v>
      </c>
      <c r="E8" s="58" t="s">
        <v>22</v>
      </c>
      <c r="F8" s="59">
        <v>29</v>
      </c>
      <c r="G8" s="59" t="s">
        <v>24</v>
      </c>
      <c r="H8" s="59">
        <v>5</v>
      </c>
      <c r="I8" s="60">
        <v>1051350</v>
      </c>
      <c r="J8" s="60">
        <v>857</v>
      </c>
      <c r="K8" s="60">
        <v>1956095</v>
      </c>
      <c r="L8" s="60">
        <v>1624</v>
      </c>
      <c r="M8" s="60">
        <v>3103625</v>
      </c>
      <c r="N8" s="60">
        <v>2523</v>
      </c>
      <c r="O8" s="60">
        <v>2242285</v>
      </c>
      <c r="P8" s="60">
        <v>1835</v>
      </c>
      <c r="Q8" s="61">
        <f t="shared" si="0"/>
        <v>8353355</v>
      </c>
      <c r="R8" s="61">
        <f t="shared" si="0"/>
        <v>6839</v>
      </c>
      <c r="S8" s="62" t="e">
        <f t="shared" si="1"/>
        <v>#VALUE!</v>
      </c>
      <c r="T8" s="62">
        <f t="shared" si="2"/>
        <v>1221.4293025296097</v>
      </c>
      <c r="U8" s="63">
        <v>12233095</v>
      </c>
      <c r="V8" s="64">
        <f t="shared" si="3"/>
        <v>-0.3171511379581373</v>
      </c>
      <c r="W8" s="51">
        <v>134257940</v>
      </c>
      <c r="X8" s="51">
        <v>114766</v>
      </c>
      <c r="Y8" s="50">
        <f t="shared" si="4"/>
        <v>1169.840719376819</v>
      </c>
    </row>
    <row r="9" spans="1:25" ht="30" customHeight="1">
      <c r="A9" s="40">
        <v>6</v>
      </c>
      <c r="B9" s="41"/>
      <c r="C9" s="67" t="s">
        <v>32</v>
      </c>
      <c r="D9" s="57">
        <v>40493</v>
      </c>
      <c r="E9" s="58" t="s">
        <v>33</v>
      </c>
      <c r="F9" s="59">
        <v>20</v>
      </c>
      <c r="G9" s="59" t="s">
        <v>24</v>
      </c>
      <c r="H9" s="59">
        <v>1</v>
      </c>
      <c r="I9" s="66">
        <v>1008330</v>
      </c>
      <c r="J9" s="66">
        <v>884</v>
      </c>
      <c r="K9" s="66">
        <v>1892200</v>
      </c>
      <c r="L9" s="66">
        <v>1628</v>
      </c>
      <c r="M9" s="66">
        <v>3257120</v>
      </c>
      <c r="N9" s="66">
        <v>2777</v>
      </c>
      <c r="O9" s="66">
        <v>2152830</v>
      </c>
      <c r="P9" s="66">
        <v>1811</v>
      </c>
      <c r="Q9" s="61">
        <f t="shared" si="0"/>
        <v>8310480</v>
      </c>
      <c r="R9" s="61">
        <f t="shared" si="0"/>
        <v>7100</v>
      </c>
      <c r="S9" s="62" t="e">
        <f t="shared" si="1"/>
        <v>#VALUE!</v>
      </c>
      <c r="T9" s="62">
        <f t="shared" si="2"/>
        <v>1170.4901408450705</v>
      </c>
      <c r="U9" s="63">
        <v>0</v>
      </c>
      <c r="V9" s="64">
        <f t="shared" si="3"/>
      </c>
      <c r="W9" s="48">
        <v>8310480</v>
      </c>
      <c r="X9" s="48">
        <v>7100</v>
      </c>
      <c r="Y9" s="50">
        <f t="shared" si="4"/>
        <v>1170.4901408450705</v>
      </c>
    </row>
    <row r="10" spans="1:25" ht="30" customHeight="1">
      <c r="A10" s="40">
        <v>7</v>
      </c>
      <c r="B10" s="41"/>
      <c r="C10" s="56" t="s">
        <v>36</v>
      </c>
      <c r="D10" s="57">
        <v>40465</v>
      </c>
      <c r="E10" s="58" t="s">
        <v>37</v>
      </c>
      <c r="F10" s="59">
        <v>28</v>
      </c>
      <c r="G10" s="59" t="s">
        <v>24</v>
      </c>
      <c r="H10" s="59">
        <v>5</v>
      </c>
      <c r="I10" s="66">
        <v>375620</v>
      </c>
      <c r="J10" s="66">
        <v>335</v>
      </c>
      <c r="K10" s="66">
        <v>905180</v>
      </c>
      <c r="L10" s="66">
        <v>758</v>
      </c>
      <c r="M10" s="66">
        <v>1835195</v>
      </c>
      <c r="N10" s="66">
        <v>1502</v>
      </c>
      <c r="O10" s="66">
        <v>1019060</v>
      </c>
      <c r="P10" s="66">
        <v>817</v>
      </c>
      <c r="Q10" s="61">
        <f t="shared" si="0"/>
        <v>4135055</v>
      </c>
      <c r="R10" s="61">
        <f t="shared" si="0"/>
        <v>3412</v>
      </c>
      <c r="S10" s="62" t="e">
        <f t="shared" si="1"/>
        <v>#VALUE!</v>
      </c>
      <c r="T10" s="62">
        <f t="shared" si="2"/>
        <v>1211.9152989449003</v>
      </c>
      <c r="U10" s="63">
        <v>7138545</v>
      </c>
      <c r="V10" s="64">
        <f t="shared" si="3"/>
        <v>-0.42074260230901395</v>
      </c>
      <c r="W10" s="69">
        <v>105485965</v>
      </c>
      <c r="X10" s="48">
        <v>90679</v>
      </c>
      <c r="Y10" s="50">
        <f t="shared" si="4"/>
        <v>1163.2899017413072</v>
      </c>
    </row>
    <row r="11" spans="1:25" ht="30" customHeight="1">
      <c r="A11" s="40">
        <v>8</v>
      </c>
      <c r="B11" s="41"/>
      <c r="C11" s="56" t="s">
        <v>38</v>
      </c>
      <c r="D11" s="57">
        <v>40472</v>
      </c>
      <c r="E11" s="58" t="s">
        <v>33</v>
      </c>
      <c r="F11" s="59">
        <v>19</v>
      </c>
      <c r="G11" s="59" t="s">
        <v>24</v>
      </c>
      <c r="H11" s="59">
        <v>4</v>
      </c>
      <c r="I11" s="66">
        <v>82580</v>
      </c>
      <c r="J11" s="66">
        <v>81</v>
      </c>
      <c r="K11" s="66">
        <v>464340</v>
      </c>
      <c r="L11" s="66">
        <v>361</v>
      </c>
      <c r="M11" s="66">
        <v>1692260</v>
      </c>
      <c r="N11" s="66">
        <v>1218</v>
      </c>
      <c r="O11" s="66">
        <v>1453480</v>
      </c>
      <c r="P11" s="66">
        <v>1020</v>
      </c>
      <c r="Q11" s="61">
        <f>+I11+K11+M11+O11</f>
        <v>3692660</v>
      </c>
      <c r="R11" s="61">
        <f>+J11+L11+N11+P11</f>
        <v>2680</v>
      </c>
      <c r="S11" s="62" t="e">
        <f t="shared" si="1"/>
        <v>#VALUE!</v>
      </c>
      <c r="T11" s="62">
        <f t="shared" si="2"/>
        <v>1377.858208955224</v>
      </c>
      <c r="U11" s="63">
        <v>7693935</v>
      </c>
      <c r="V11" s="64">
        <f t="shared" si="3"/>
        <v>-0.520055732209851</v>
      </c>
      <c r="W11" s="48">
        <v>39977410</v>
      </c>
      <c r="X11" s="48">
        <v>28999</v>
      </c>
      <c r="Y11" s="50">
        <f t="shared" si="4"/>
        <v>1378.5789165143626</v>
      </c>
    </row>
    <row r="12" spans="1:25" ht="30" customHeight="1">
      <c r="A12" s="40">
        <v>9</v>
      </c>
      <c r="B12" s="41"/>
      <c r="C12" s="56" t="s">
        <v>35</v>
      </c>
      <c r="D12" s="57">
        <v>40451</v>
      </c>
      <c r="E12" s="58" t="s">
        <v>33</v>
      </c>
      <c r="F12" s="59">
        <v>27</v>
      </c>
      <c r="G12" s="59" t="s">
        <v>24</v>
      </c>
      <c r="H12" s="59">
        <v>7</v>
      </c>
      <c r="I12" s="66">
        <v>68470</v>
      </c>
      <c r="J12" s="66">
        <v>47</v>
      </c>
      <c r="K12" s="66">
        <v>403700</v>
      </c>
      <c r="L12" s="66">
        <v>302</v>
      </c>
      <c r="M12" s="66">
        <v>1397670</v>
      </c>
      <c r="N12" s="66">
        <v>938</v>
      </c>
      <c r="O12" s="66">
        <v>969400</v>
      </c>
      <c r="P12" s="66">
        <v>643</v>
      </c>
      <c r="Q12" s="61">
        <f>+I12+K12+M12+O12</f>
        <v>2839240</v>
      </c>
      <c r="R12" s="61">
        <f>+J12+L12+N12+P12</f>
        <v>1930</v>
      </c>
      <c r="S12" s="62" t="e">
        <f>IF(Q12&lt;&gt;0,R12/G12,"")</f>
        <v>#VALUE!</v>
      </c>
      <c r="T12" s="62">
        <f>IF(Q12&lt;&gt;0,Q12/R12,"")</f>
        <v>1471.1088082901554</v>
      </c>
      <c r="U12" s="63">
        <v>4015520</v>
      </c>
      <c r="V12" s="64">
        <f>IF(U12&lt;&gt;0,-(U12-Q12)/U12,"")</f>
        <v>-0.292933418336853</v>
      </c>
      <c r="W12" s="48">
        <v>127821216</v>
      </c>
      <c r="X12" s="48">
        <v>98080</v>
      </c>
      <c r="Y12" s="50">
        <f>W12/X12</f>
        <v>1303.2342577487766</v>
      </c>
    </row>
    <row r="13" spans="1:25" ht="30" customHeight="1">
      <c r="A13" s="40">
        <v>10</v>
      </c>
      <c r="B13" s="41"/>
      <c r="C13" s="67" t="s">
        <v>34</v>
      </c>
      <c r="D13" s="57">
        <v>40472</v>
      </c>
      <c r="E13" s="58" t="s">
        <v>22</v>
      </c>
      <c r="F13" s="59">
        <v>20</v>
      </c>
      <c r="G13" s="59" t="s">
        <v>24</v>
      </c>
      <c r="H13" s="59">
        <v>4</v>
      </c>
      <c r="I13" s="60">
        <v>300125</v>
      </c>
      <c r="J13" s="60">
        <v>245</v>
      </c>
      <c r="K13" s="60">
        <v>627435</v>
      </c>
      <c r="L13" s="60">
        <v>502</v>
      </c>
      <c r="M13" s="60">
        <v>1038730</v>
      </c>
      <c r="N13" s="60">
        <v>818</v>
      </c>
      <c r="O13" s="60">
        <v>708665</v>
      </c>
      <c r="P13" s="60">
        <v>569</v>
      </c>
      <c r="Q13" s="61">
        <f>+I13+K13+M13+O13</f>
        <v>2674955</v>
      </c>
      <c r="R13" s="61">
        <f>+J13+L13+N13+P13</f>
        <v>2134</v>
      </c>
      <c r="S13" s="62" t="e">
        <f>IF(Q13&lt;&gt;0,R13/G13,"")</f>
        <v>#VALUE!</v>
      </c>
      <c r="T13" s="62">
        <f>IF(Q13&lt;&gt;0,Q13/R13,"")</f>
        <v>1253.4934395501407</v>
      </c>
      <c r="U13" s="63">
        <v>4701330</v>
      </c>
      <c r="V13" s="64">
        <f>IF(U13&lt;&gt;0,-(U13-Q13)/U13,"")</f>
        <v>-0.4310216470658303</v>
      </c>
      <c r="W13" s="51">
        <v>38619955</v>
      </c>
      <c r="X13" s="51">
        <v>32617</v>
      </c>
      <c r="Y13" s="50">
        <f>W13/X13</f>
        <v>1184.0437501916178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54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132158110</v>
      </c>
      <c r="R15" s="27">
        <f>SUM(R4:R14)</f>
        <v>105183</v>
      </c>
      <c r="S15" s="28">
        <f>R15/G15</f>
        <v>1947.8333333333333</v>
      </c>
      <c r="T15" s="49">
        <f>Q15/R15</f>
        <v>1256.4588384054457</v>
      </c>
      <c r="U15" s="39">
        <v>189783555</v>
      </c>
      <c r="V15" s="38">
        <f>IF(U15&lt;&gt;0,-(U15-Q15)/U15,"")</f>
        <v>-0.30363771508021337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2010-11-15T13:40:09Z</dcterms:modified>
  <cp:category/>
  <cp:version/>
  <cp:contentType/>
  <cp:contentStatus/>
</cp:coreProperties>
</file>