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50" sheetId="1" r:id="rId1"/>
  </sheets>
  <definedNames/>
  <calcPr fullCalcOnLoad="1"/>
</workbook>
</file>

<file path=xl/sharedStrings.xml><?xml version="1.0" encoding="utf-8"?>
<sst xmlns="http://schemas.openxmlformats.org/spreadsheetml/2006/main" count="65" uniqueCount="41">
  <si>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</si>
  <si>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</si>
  <si>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</si>
  <si>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</si>
  <si>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</si>
  <si>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</si>
  <si>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</si>
  <si>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</si>
  <si>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</si>
  <si>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</si>
  <si>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</si>
  <si>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</si>
  <si>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</si>
  <si>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</si>
  <si>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</si>
  <si>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</si>
  <si>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</si>
  <si>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</si>
  <si>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</si>
  <si>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</si>
  <si>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</si>
  <si>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Rise of the Guardians</t>
  </si>
  <si>
    <t>UIP</t>
  </si>
  <si>
    <t>4+22+41</t>
  </si>
  <si>
    <t>The Twilight Saga: Breaking Dawn - Part 2</t>
  </si>
  <si>
    <t>Pro Video</t>
  </si>
  <si>
    <t>n/a</t>
  </si>
  <si>
    <t>Cloud Atlas</t>
  </si>
  <si>
    <t>Budapest Film</t>
  </si>
  <si>
    <t>Playing for Keeps</t>
  </si>
  <si>
    <t>Seven Psychopats</t>
  </si>
  <si>
    <t>Big Band Media</t>
  </si>
  <si>
    <t>007 - Skyfall</t>
  </si>
  <si>
    <t>Forum Hungary</t>
  </si>
  <si>
    <t>13+13+1</t>
  </si>
  <si>
    <t>Argo</t>
  </si>
  <si>
    <t>InterCom</t>
  </si>
  <si>
    <t>Here Comes The Boom</t>
  </si>
  <si>
    <t>33+1</t>
  </si>
  <si>
    <t>Red Lights</t>
  </si>
  <si>
    <t>Sinister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</si>
</sst>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43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b/>
      <sz val="11"/>
      <color indexed="9"/>
      <name val="Trebuchet MS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rebuchet MS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7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16" borderId="5" applyNumberFormat="0" applyAlignment="0" applyProtection="0"/>
    <xf numFmtId="171" fontId="18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17" borderId="7" applyNumberFormat="0" applyFon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29" fillId="4" borderId="0" applyNumberFormat="0" applyBorder="0" applyAlignment="0" applyProtection="0"/>
    <xf numFmtId="0" fontId="30" fillId="22" borderId="8" applyNumberFormat="0" applyAlignment="0" applyProtection="0"/>
    <xf numFmtId="0" fontId="31" fillId="0" borderId="0" applyNumberFormat="0" applyFill="0" applyBorder="0" applyAlignment="0" applyProtection="0"/>
    <xf numFmtId="0" fontId="18" fillId="0" borderId="0">
      <alignment/>
      <protection/>
    </xf>
    <xf numFmtId="0" fontId="38" fillId="0" borderId="0" applyNumberFormat="0" applyFill="0" applyBorder="0" applyAlignment="0" applyProtection="0"/>
    <xf numFmtId="0" fontId="32" fillId="0" borderId="9" applyNumberFormat="0" applyFill="0" applyAlignment="0" applyProtection="0"/>
    <xf numFmtId="9" fontId="0" fillId="0" borderId="0" applyFont="0" applyFill="0" applyBorder="0" applyAlignment="0" applyProtection="0"/>
    <xf numFmtId="0" fontId="33" fillId="3" borderId="0" applyNumberFormat="0" applyBorder="0" applyAlignment="0" applyProtection="0"/>
    <xf numFmtId="0" fontId="34" fillId="23" borderId="0" applyNumberFormat="0" applyBorder="0" applyAlignment="0" applyProtection="0"/>
    <xf numFmtId="0" fontId="35" fillId="2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87" fontId="2" fillId="24" borderId="11" xfId="39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24" borderId="11" xfId="0" applyNumberFormat="1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horizontal="right" vertical="center"/>
      <protection locked="0"/>
    </xf>
    <xf numFmtId="0" fontId="2" fillId="24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24" borderId="16" xfId="0" applyNumberFormat="1" applyFont="1" applyFill="1" applyBorder="1" applyAlignment="1" applyProtection="1">
      <alignment horizontal="center" vertical="center"/>
      <protection/>
    </xf>
    <xf numFmtId="0" fontId="11" fillId="24" borderId="17" xfId="0" applyFont="1" applyFill="1" applyBorder="1" applyAlignment="1" applyProtection="1">
      <alignment horizontal="center" vertical="center"/>
      <protection/>
    </xf>
    <xf numFmtId="188" fontId="11" fillId="24" borderId="18" xfId="0" applyNumberFormat="1" applyFont="1" applyFill="1" applyBorder="1" applyAlignment="1" applyProtection="1">
      <alignment vertical="center"/>
      <protection/>
    </xf>
    <xf numFmtId="190" fontId="11" fillId="24" borderId="19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horizontal="right" vertical="center"/>
      <protection/>
    </xf>
    <xf numFmtId="193" fontId="11" fillId="24" borderId="21" xfId="0" applyNumberFormat="1" applyFont="1" applyFill="1" applyBorder="1" applyAlignment="1" applyProtection="1">
      <alignment horizontal="right" vertical="center"/>
      <protection/>
    </xf>
    <xf numFmtId="1" fontId="11" fillId="24" borderId="22" xfId="0" applyNumberFormat="1" applyFont="1" applyFill="1" applyBorder="1" applyAlignment="1" applyProtection="1">
      <alignment horizontal="center" vertical="center"/>
      <protection/>
    </xf>
    <xf numFmtId="193" fontId="11" fillId="24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59" applyNumberFormat="1" applyFont="1" applyFill="1" applyBorder="1" applyAlignment="1" applyProtection="1">
      <alignment vertical="center"/>
      <protection/>
    </xf>
    <xf numFmtId="3" fontId="11" fillId="24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15" fillId="25" borderId="26" xfId="0" applyFont="1" applyFill="1" applyBorder="1" applyAlignment="1" applyProtection="1">
      <alignment horizontal="left" vertical="center"/>
      <protection locked="0"/>
    </xf>
    <xf numFmtId="0" fontId="14" fillId="25" borderId="26" xfId="0" applyFont="1" applyFill="1" applyBorder="1" applyAlignment="1" applyProtection="1">
      <alignment horizontal="center" vertical="center"/>
      <protection locked="0"/>
    </xf>
    <xf numFmtId="3" fontId="16" fillId="25" borderId="26" xfId="0" applyNumberFormat="1" applyFont="1" applyFill="1" applyBorder="1" applyAlignment="1">
      <alignment/>
    </xf>
    <xf numFmtId="3" fontId="14" fillId="25" borderId="26" xfId="0" applyNumberFormat="1" applyFont="1" applyFill="1" applyBorder="1" applyAlignment="1">
      <alignment/>
    </xf>
    <xf numFmtId="3" fontId="11" fillId="24" borderId="19" xfId="0" applyNumberFormat="1" applyFont="1" applyFill="1" applyBorder="1" applyAlignment="1" applyProtection="1">
      <alignment vertical="center"/>
      <protection/>
    </xf>
    <xf numFmtId="3" fontId="14" fillId="25" borderId="26" xfId="59" applyNumberFormat="1" applyFont="1" applyFill="1" applyBorder="1" applyAlignment="1" applyProtection="1">
      <alignment horizontal="right" vertical="center"/>
      <protection/>
    </xf>
    <xf numFmtId="3" fontId="8" fillId="0" borderId="0" xfId="39" applyNumberFormat="1" applyFont="1" applyBorder="1" applyAlignment="1" applyProtection="1">
      <alignment vertical="center"/>
      <protection/>
    </xf>
    <xf numFmtId="3" fontId="9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horizontal="right" vertical="center"/>
      <protection/>
    </xf>
    <xf numFmtId="3" fontId="17" fillId="24" borderId="18" xfId="0" applyNumberFormat="1" applyFont="1" applyFill="1" applyBorder="1" applyAlignment="1" applyProtection="1">
      <alignment vertical="center"/>
      <protection/>
    </xf>
    <xf numFmtId="3" fontId="14" fillId="25" borderId="26" xfId="0" applyNumberFormat="1" applyFont="1" applyFill="1" applyBorder="1" applyAlignment="1" applyProtection="1">
      <alignment vertical="center"/>
      <protection locked="0"/>
    </xf>
    <xf numFmtId="197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 applyProtection="1">
      <alignment horizontal="left" vertical="center"/>
      <protection locked="0"/>
    </xf>
    <xf numFmtId="3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5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>
      <alignment/>
    </xf>
    <xf numFmtId="3" fontId="16" fillId="25" borderId="26" xfId="39" applyNumberFormat="1" applyFont="1" applyFill="1" applyBorder="1" applyAlignment="1" applyProtection="1">
      <alignment horizontal="right"/>
      <protection/>
    </xf>
    <xf numFmtId="3" fontId="14" fillId="25" borderId="26" xfId="59" applyNumberFormat="1" applyFont="1" applyFill="1" applyBorder="1" applyAlignment="1" applyProtection="1">
      <alignment horizontal="right"/>
      <protection/>
    </xf>
    <xf numFmtId="3" fontId="16" fillId="25" borderId="26" xfId="0" applyNumberFormat="1" applyFont="1" applyFill="1" applyBorder="1" applyAlignment="1">
      <alignment horizontal="right"/>
    </xf>
    <xf numFmtId="191" fontId="14" fillId="25" borderId="26" xfId="59" applyNumberFormat="1" applyFont="1" applyFill="1" applyBorder="1" applyAlignment="1" applyProtection="1">
      <alignment horizontal="right"/>
      <protection/>
    </xf>
    <xf numFmtId="1" fontId="14" fillId="25" borderId="26" xfId="0" applyNumberFormat="1" applyFont="1" applyFill="1" applyBorder="1" applyAlignment="1">
      <alignment horizontal="center" vertical="center"/>
    </xf>
    <xf numFmtId="3" fontId="14" fillId="25" borderId="26" xfId="0" applyNumberFormat="1" applyFont="1" applyFill="1" applyBorder="1" applyAlignment="1">
      <alignment horizontal="right"/>
    </xf>
    <xf numFmtId="3" fontId="14" fillId="25" borderId="26" xfId="59" applyNumberFormat="1" applyFont="1" applyFill="1" applyBorder="1" applyAlignment="1" applyProtection="1">
      <alignment horizontal="center"/>
      <protection/>
    </xf>
    <xf numFmtId="0" fontId="36" fillId="25" borderId="26" xfId="0" applyFont="1" applyFill="1" applyBorder="1" applyAlignment="1">
      <alignment vertical="center"/>
    </xf>
    <xf numFmtId="0" fontId="14" fillId="25" borderId="25" xfId="0" applyFont="1" applyFill="1" applyBorder="1" applyAlignment="1" applyProtection="1">
      <alignment horizontal="center" vertical="center"/>
      <protection locked="0"/>
    </xf>
    <xf numFmtId="3" fontId="14" fillId="25" borderId="26" xfId="40" applyNumberFormat="1" applyFont="1" applyFill="1" applyBorder="1" applyAlignment="1" applyProtection="1">
      <alignment/>
      <protection/>
    </xf>
    <xf numFmtId="3" fontId="14" fillId="25" borderId="26" xfId="42" applyNumberFormat="1" applyFont="1" applyFill="1" applyBorder="1" applyAlignment="1">
      <alignment horizontal="right"/>
    </xf>
    <xf numFmtId="3" fontId="16" fillId="25" borderId="26" xfId="56" applyNumberFormat="1" applyFont="1" applyFill="1" applyBorder="1">
      <alignment/>
      <protection/>
    </xf>
    <xf numFmtId="0" fontId="14" fillId="25" borderId="26" xfId="0" applyFont="1" applyFill="1" applyBorder="1" applyAlignment="1">
      <alignment vertical="center"/>
    </xf>
    <xf numFmtId="198" fontId="14" fillId="25" borderId="26" xfId="39" applyNumberFormat="1" applyFont="1" applyFill="1" applyBorder="1" applyAlignment="1">
      <alignment/>
    </xf>
    <xf numFmtId="198" fontId="16" fillId="25" borderId="26" xfId="39" applyNumberFormat="1" applyFont="1" applyFill="1" applyBorder="1" applyAlignment="1">
      <alignment/>
    </xf>
    <xf numFmtId="0" fontId="4" fillId="0" borderId="28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24" borderId="30" xfId="0" applyFont="1" applyFill="1" applyBorder="1" applyAlignment="1" applyProtection="1">
      <alignment horizontal="left" vertical="center"/>
      <protection/>
    </xf>
    <xf numFmtId="0" fontId="11" fillId="24" borderId="22" xfId="0" applyFont="1" applyFill="1" applyBorder="1" applyAlignment="1" applyProtection="1">
      <alignment horizontal="left" vertical="center"/>
      <protection/>
    </xf>
    <xf numFmtId="0" fontId="11" fillId="24" borderId="17" xfId="0" applyFont="1" applyFill="1" applyBorder="1" applyAlignment="1" applyProtection="1">
      <alignment horizontal="left" vertical="center"/>
      <protection/>
    </xf>
    <xf numFmtId="187" fontId="4" fillId="0" borderId="28" xfId="39" applyFont="1" applyFill="1" applyBorder="1" applyAlignment="1" applyProtection="1">
      <alignment horizontal="center" vertical="center"/>
      <protection/>
    </xf>
    <xf numFmtId="187" fontId="4" fillId="0" borderId="15" xfId="39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Normál 2" xfId="56"/>
    <cellStyle name="Followed Hyperlink" xfId="57"/>
    <cellStyle name="Összesen" xfId="58"/>
    <cellStyle name="Percent" xfId="59"/>
    <cellStyle name="Rossz" xfId="60"/>
    <cellStyle name="Semleges" xfId="61"/>
    <cellStyle name="Számítás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9525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8992850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6554450" y="447675"/>
          <a:ext cx="26765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50 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6-9 DECEMBER 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65" zoomScaleNormal="65" zoomScalePageLayoutView="0" workbookViewId="0" topLeftCell="A1">
      <selection activeCell="M26" sqref="M26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43.421875" style="0" customWidth="1"/>
    <col min="4" max="4" width="13.421875" style="0" customWidth="1"/>
    <col min="5" max="5" width="17.28125" style="0" customWidth="1"/>
    <col min="6" max="6" width="12.2812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5" max="15" width="11.57421875" style="0" customWidth="1"/>
    <col min="16" max="16" width="8.8515625" style="0" customWidth="1"/>
    <col min="17" max="17" width="13.57421875" style="0" customWidth="1"/>
    <col min="18" max="18" width="9.421875" style="0" bestFit="1" customWidth="1"/>
    <col min="19" max="19" width="10.57421875" style="0" customWidth="1"/>
    <col min="20" max="20" width="6.7109375" style="0" customWidth="1"/>
    <col min="21" max="21" width="15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87" t="s">
        <v>0</v>
      </c>
      <c r="D2" s="89" t="s">
        <v>1</v>
      </c>
      <c r="E2" s="89" t="s">
        <v>2</v>
      </c>
      <c r="F2" s="92" t="s">
        <v>3</v>
      </c>
      <c r="G2" s="92" t="s">
        <v>4</v>
      </c>
      <c r="H2" s="92" t="s">
        <v>5</v>
      </c>
      <c r="I2" s="80" t="s">
        <v>18</v>
      </c>
      <c r="J2" s="80"/>
      <c r="K2" s="80" t="s">
        <v>6</v>
      </c>
      <c r="L2" s="80"/>
      <c r="M2" s="80" t="s">
        <v>7</v>
      </c>
      <c r="N2" s="80"/>
      <c r="O2" s="80" t="s">
        <v>8</v>
      </c>
      <c r="P2" s="80"/>
      <c r="Q2" s="80" t="s">
        <v>9</v>
      </c>
      <c r="R2" s="80"/>
      <c r="S2" s="80"/>
      <c r="T2" s="80"/>
      <c r="U2" s="80" t="s">
        <v>10</v>
      </c>
      <c r="V2" s="80"/>
      <c r="W2" s="80" t="s">
        <v>11</v>
      </c>
      <c r="X2" s="80"/>
      <c r="Y2" s="83"/>
    </row>
    <row r="3" spans="1:25" ht="30" customHeight="1">
      <c r="A3" s="13"/>
      <c r="B3" s="14"/>
      <c r="C3" s="88"/>
      <c r="D3" s="90"/>
      <c r="E3" s="91"/>
      <c r="F3" s="93"/>
      <c r="G3" s="93"/>
      <c r="H3" s="93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59" t="s">
        <v>21</v>
      </c>
      <c r="D4" s="60">
        <v>41242</v>
      </c>
      <c r="E4" s="61" t="s">
        <v>22</v>
      </c>
      <c r="F4" s="62" t="s">
        <v>23</v>
      </c>
      <c r="G4" s="62">
        <v>69</v>
      </c>
      <c r="H4" s="63">
        <v>2</v>
      </c>
      <c r="I4" s="64">
        <v>2575010</v>
      </c>
      <c r="J4" s="64">
        <v>2026</v>
      </c>
      <c r="K4" s="64">
        <v>3961440</v>
      </c>
      <c r="L4" s="64">
        <v>3040</v>
      </c>
      <c r="M4" s="64">
        <v>15643191</v>
      </c>
      <c r="N4" s="64">
        <v>11728</v>
      </c>
      <c r="O4" s="64">
        <v>12926030</v>
      </c>
      <c r="P4" s="64">
        <v>9668</v>
      </c>
      <c r="Q4" s="65">
        <f aca="true" t="shared" si="0" ref="Q4:R13">+I4+K4+M4+O4</f>
        <v>35105671</v>
      </c>
      <c r="R4" s="65">
        <f t="shared" si="0"/>
        <v>26462</v>
      </c>
      <c r="S4" s="66">
        <f aca="true" t="shared" si="1" ref="S4:S13">IF(Q4&lt;&gt;0,R4/G4,"")</f>
        <v>383.5072463768116</v>
      </c>
      <c r="T4" s="66">
        <f aca="true" t="shared" si="2" ref="T4:T13">IF(Q4&lt;&gt;0,Q4/R4,"")</f>
        <v>1326.6446602675535</v>
      </c>
      <c r="U4" s="67">
        <v>41143867</v>
      </c>
      <c r="V4" s="68">
        <f aca="true" t="shared" si="3" ref="V4:V13">IF(U4&lt;&gt;0,-(U4-Q4)/U4,"")</f>
        <v>-0.14675810613523518</v>
      </c>
      <c r="W4" s="50">
        <v>90696994</v>
      </c>
      <c r="X4" s="50">
        <v>67826</v>
      </c>
      <c r="Y4" s="53">
        <f aca="true" t="shared" si="4" ref="Y4:Y13">W4/X4</f>
        <v>1337.2009848730575</v>
      </c>
    </row>
    <row r="5" spans="1:25" ht="30" customHeight="1">
      <c r="A5" s="40">
        <v>2</v>
      </c>
      <c r="B5" s="41"/>
      <c r="C5" s="59" t="s">
        <v>24</v>
      </c>
      <c r="D5" s="60">
        <v>41228</v>
      </c>
      <c r="E5" s="61" t="s">
        <v>25</v>
      </c>
      <c r="F5" s="69">
        <v>44</v>
      </c>
      <c r="G5" s="62" t="s">
        <v>26</v>
      </c>
      <c r="H5" s="63">
        <v>4</v>
      </c>
      <c r="I5" s="70">
        <v>2031442</v>
      </c>
      <c r="J5" s="70">
        <v>1636</v>
      </c>
      <c r="K5" s="70">
        <v>4352732</v>
      </c>
      <c r="L5" s="70">
        <v>3532</v>
      </c>
      <c r="M5" s="70">
        <v>7856391</v>
      </c>
      <c r="N5" s="70">
        <v>6143</v>
      </c>
      <c r="O5" s="70">
        <v>4872560</v>
      </c>
      <c r="P5" s="70">
        <v>3740</v>
      </c>
      <c r="Q5" s="65">
        <f t="shared" si="0"/>
        <v>19113125</v>
      </c>
      <c r="R5" s="65">
        <f t="shared" si="0"/>
        <v>15051</v>
      </c>
      <c r="S5" s="66" t="e">
        <f t="shared" si="1"/>
        <v>#VALUE!</v>
      </c>
      <c r="T5" s="71">
        <f t="shared" si="2"/>
        <v>1269.8907049365491</v>
      </c>
      <c r="U5" s="67">
        <v>29561466</v>
      </c>
      <c r="V5" s="68">
        <f t="shared" si="3"/>
        <v>-0.3534446160417078</v>
      </c>
      <c r="W5" s="67">
        <v>345303029</v>
      </c>
      <c r="X5" s="67">
        <v>279577</v>
      </c>
      <c r="Y5" s="53">
        <f t="shared" si="4"/>
        <v>1235.090973148721</v>
      </c>
    </row>
    <row r="6" spans="1:25" ht="30" customHeight="1">
      <c r="A6" s="40">
        <v>3</v>
      </c>
      <c r="B6" s="41"/>
      <c r="C6" s="72" t="s">
        <v>27</v>
      </c>
      <c r="D6" s="60">
        <v>41235</v>
      </c>
      <c r="E6" s="48" t="s">
        <v>28</v>
      </c>
      <c r="F6" s="49">
        <v>34</v>
      </c>
      <c r="G6" s="49" t="s">
        <v>26</v>
      </c>
      <c r="H6" s="73">
        <v>3</v>
      </c>
      <c r="I6" s="74">
        <v>1750872</v>
      </c>
      <c r="J6" s="74">
        <v>1359</v>
      </c>
      <c r="K6" s="74">
        <v>3379764</v>
      </c>
      <c r="L6" s="74">
        <v>2649</v>
      </c>
      <c r="M6" s="74">
        <v>6757370</v>
      </c>
      <c r="N6" s="74">
        <v>4966</v>
      </c>
      <c r="O6" s="74">
        <v>4744104</v>
      </c>
      <c r="P6" s="74">
        <v>3437</v>
      </c>
      <c r="Q6" s="65">
        <f t="shared" si="0"/>
        <v>16632110</v>
      </c>
      <c r="R6" s="65">
        <f t="shared" si="0"/>
        <v>12411</v>
      </c>
      <c r="S6" s="66" t="e">
        <f t="shared" si="1"/>
        <v>#VALUE!</v>
      </c>
      <c r="T6" s="66">
        <f t="shared" si="2"/>
        <v>1340.1103859479495</v>
      </c>
      <c r="U6" s="67">
        <v>23924643</v>
      </c>
      <c r="V6" s="68">
        <f t="shared" si="3"/>
        <v>-0.30481261517674474</v>
      </c>
      <c r="W6" s="50">
        <v>89271680</v>
      </c>
      <c r="X6" s="50">
        <v>68496</v>
      </c>
      <c r="Y6" s="53">
        <f t="shared" si="4"/>
        <v>1303.3123102078953</v>
      </c>
    </row>
    <row r="7" spans="1:25" ht="30" customHeight="1">
      <c r="A7" s="40">
        <v>4</v>
      </c>
      <c r="B7" s="41"/>
      <c r="C7" s="59" t="s">
        <v>29</v>
      </c>
      <c r="D7" s="60">
        <v>41186</v>
      </c>
      <c r="E7" s="61" t="s">
        <v>25</v>
      </c>
      <c r="F7" s="62">
        <v>41</v>
      </c>
      <c r="G7" s="62" t="s">
        <v>26</v>
      </c>
      <c r="H7" s="63">
        <v>1</v>
      </c>
      <c r="I7" s="75">
        <v>1337840</v>
      </c>
      <c r="J7" s="75">
        <v>1045</v>
      </c>
      <c r="K7" s="75">
        <v>2398860</v>
      </c>
      <c r="L7" s="75">
        <v>1867</v>
      </c>
      <c r="M7" s="75">
        <v>4369805</v>
      </c>
      <c r="N7" s="75">
        <v>3359</v>
      </c>
      <c r="O7" s="75">
        <v>3125274</v>
      </c>
      <c r="P7" s="75">
        <v>2395</v>
      </c>
      <c r="Q7" s="65">
        <f t="shared" si="0"/>
        <v>11231779</v>
      </c>
      <c r="R7" s="65">
        <f t="shared" si="0"/>
        <v>8666</v>
      </c>
      <c r="S7" s="66" t="e">
        <f t="shared" si="1"/>
        <v>#VALUE!</v>
      </c>
      <c r="T7" s="71">
        <f t="shared" si="2"/>
        <v>1296.074198015232</v>
      </c>
      <c r="U7" s="67">
        <v>0</v>
      </c>
      <c r="V7" s="68">
        <f t="shared" si="3"/>
      </c>
      <c r="W7" s="76">
        <v>11231779</v>
      </c>
      <c r="X7" s="76">
        <v>8666</v>
      </c>
      <c r="Y7" s="53">
        <f t="shared" si="4"/>
        <v>1296.074198015232</v>
      </c>
    </row>
    <row r="8" spans="1:25" ht="30" customHeight="1">
      <c r="A8" s="40">
        <v>5</v>
      </c>
      <c r="B8" s="41"/>
      <c r="C8" s="59" t="s">
        <v>30</v>
      </c>
      <c r="D8" s="60">
        <v>41186</v>
      </c>
      <c r="E8" s="61" t="s">
        <v>31</v>
      </c>
      <c r="F8" s="62">
        <v>27</v>
      </c>
      <c r="G8" s="62" t="s">
        <v>26</v>
      </c>
      <c r="H8" s="63">
        <v>1</v>
      </c>
      <c r="I8" s="51">
        <v>1106952</v>
      </c>
      <c r="J8" s="51">
        <v>819</v>
      </c>
      <c r="K8" s="64">
        <v>1993623</v>
      </c>
      <c r="L8" s="64">
        <v>1494</v>
      </c>
      <c r="M8" s="64">
        <v>3676868</v>
      </c>
      <c r="N8" s="64">
        <v>2719</v>
      </c>
      <c r="O8" s="64">
        <v>2747662</v>
      </c>
      <c r="P8" s="64">
        <v>2014</v>
      </c>
      <c r="Q8" s="65">
        <f t="shared" si="0"/>
        <v>9525105</v>
      </c>
      <c r="R8" s="65">
        <f t="shared" si="0"/>
        <v>7046</v>
      </c>
      <c r="S8" s="66" t="e">
        <f t="shared" si="1"/>
        <v>#VALUE!</v>
      </c>
      <c r="T8" s="66">
        <f t="shared" si="2"/>
        <v>1351.8457280726655</v>
      </c>
      <c r="U8" s="67">
        <v>0</v>
      </c>
      <c r="V8" s="68">
        <f t="shared" si="3"/>
      </c>
      <c r="W8" s="50">
        <v>9525105</v>
      </c>
      <c r="X8" s="50">
        <v>7046</v>
      </c>
      <c r="Y8" s="53">
        <f t="shared" si="4"/>
        <v>1351.8457280726655</v>
      </c>
    </row>
    <row r="9" spans="1:25" ht="30" customHeight="1">
      <c r="A9" s="40">
        <v>6</v>
      </c>
      <c r="B9" s="41"/>
      <c r="C9" s="77" t="s">
        <v>32</v>
      </c>
      <c r="D9" s="60">
        <v>41208</v>
      </c>
      <c r="E9" s="61" t="s">
        <v>33</v>
      </c>
      <c r="F9" s="62" t="s">
        <v>34</v>
      </c>
      <c r="G9" s="62" t="s">
        <v>26</v>
      </c>
      <c r="H9" s="63">
        <v>7</v>
      </c>
      <c r="I9" s="64">
        <v>769400</v>
      </c>
      <c r="J9" s="64">
        <v>606</v>
      </c>
      <c r="K9" s="64">
        <v>1732910</v>
      </c>
      <c r="L9" s="64">
        <v>1348</v>
      </c>
      <c r="M9" s="64">
        <v>3588504</v>
      </c>
      <c r="N9" s="64">
        <v>2655</v>
      </c>
      <c r="O9" s="64">
        <v>2394410</v>
      </c>
      <c r="P9" s="64">
        <v>1767</v>
      </c>
      <c r="Q9" s="65">
        <f t="shared" si="0"/>
        <v>8485224</v>
      </c>
      <c r="R9" s="65">
        <f t="shared" si="0"/>
        <v>6376</v>
      </c>
      <c r="S9" s="66" t="e">
        <f t="shared" si="1"/>
        <v>#VALUE!</v>
      </c>
      <c r="T9" s="71">
        <f t="shared" si="2"/>
        <v>1330.8067754077792</v>
      </c>
      <c r="U9" s="67">
        <v>14124340</v>
      </c>
      <c r="V9" s="68">
        <f t="shared" si="3"/>
        <v>-0.39924810646019565</v>
      </c>
      <c r="W9" s="50">
        <v>497057823</v>
      </c>
      <c r="X9" s="50">
        <v>380963</v>
      </c>
      <c r="Y9" s="53">
        <f t="shared" si="4"/>
        <v>1304.7404157359113</v>
      </c>
    </row>
    <row r="10" spans="1:25" ht="30" customHeight="1">
      <c r="A10" s="40">
        <v>7</v>
      </c>
      <c r="B10" s="41"/>
      <c r="C10" s="59" t="s">
        <v>40</v>
      </c>
      <c r="D10" s="60">
        <v>41186</v>
      </c>
      <c r="E10" s="61" t="s">
        <v>31</v>
      </c>
      <c r="F10" s="62">
        <v>16</v>
      </c>
      <c r="G10" s="62" t="s">
        <v>26</v>
      </c>
      <c r="H10" s="63">
        <v>1</v>
      </c>
      <c r="I10" s="51">
        <v>648275</v>
      </c>
      <c r="J10" s="51">
        <v>499</v>
      </c>
      <c r="K10" s="64">
        <v>994670</v>
      </c>
      <c r="L10" s="64">
        <v>786</v>
      </c>
      <c r="M10" s="64">
        <v>1810760</v>
      </c>
      <c r="N10" s="64">
        <v>1389</v>
      </c>
      <c r="O10" s="64">
        <v>1206060</v>
      </c>
      <c r="P10" s="64">
        <v>899</v>
      </c>
      <c r="Q10" s="65">
        <f t="shared" si="0"/>
        <v>4659765</v>
      </c>
      <c r="R10" s="65">
        <f t="shared" si="0"/>
        <v>3573</v>
      </c>
      <c r="S10" s="66" t="e">
        <f t="shared" si="1"/>
        <v>#VALUE!</v>
      </c>
      <c r="T10" s="71">
        <f t="shared" si="2"/>
        <v>1304.1603694374476</v>
      </c>
      <c r="U10" s="67">
        <v>0</v>
      </c>
      <c r="V10" s="68">
        <f t="shared" si="3"/>
      </c>
      <c r="W10" s="50">
        <v>4659765</v>
      </c>
      <c r="X10" s="50">
        <v>3573</v>
      </c>
      <c r="Y10" s="53">
        <f t="shared" si="4"/>
        <v>1304.1603694374476</v>
      </c>
    </row>
    <row r="11" spans="1:25" ht="30" customHeight="1">
      <c r="A11" s="40">
        <v>8</v>
      </c>
      <c r="B11" s="41"/>
      <c r="C11" s="59" t="s">
        <v>35</v>
      </c>
      <c r="D11" s="60">
        <v>41235</v>
      </c>
      <c r="E11" s="61" t="s">
        <v>36</v>
      </c>
      <c r="F11" s="62">
        <v>24</v>
      </c>
      <c r="G11" s="62" t="s">
        <v>26</v>
      </c>
      <c r="H11" s="63">
        <v>3</v>
      </c>
      <c r="I11" s="78">
        <v>376150</v>
      </c>
      <c r="J11" s="78">
        <v>280</v>
      </c>
      <c r="K11" s="78">
        <v>854020</v>
      </c>
      <c r="L11" s="78">
        <v>650</v>
      </c>
      <c r="M11" s="78">
        <v>1423650</v>
      </c>
      <c r="N11" s="78">
        <v>1025</v>
      </c>
      <c r="O11" s="78">
        <v>1177162</v>
      </c>
      <c r="P11" s="78">
        <v>842</v>
      </c>
      <c r="Q11" s="65">
        <f t="shared" si="0"/>
        <v>3830982</v>
      </c>
      <c r="R11" s="65">
        <f t="shared" si="0"/>
        <v>2797</v>
      </c>
      <c r="S11" s="66" t="e">
        <f t="shared" si="1"/>
        <v>#VALUE!</v>
      </c>
      <c r="T11" s="71">
        <f t="shared" si="2"/>
        <v>1369.6753664640687</v>
      </c>
      <c r="U11" s="67">
        <v>7301991</v>
      </c>
      <c r="V11" s="68">
        <f t="shared" si="3"/>
        <v>-0.4753510378196851</v>
      </c>
      <c r="W11" s="79">
        <v>27830957</v>
      </c>
      <c r="X11" s="79">
        <v>20845</v>
      </c>
      <c r="Y11" s="53">
        <f t="shared" si="4"/>
        <v>1335.1382585751978</v>
      </c>
    </row>
    <row r="12" spans="1:25" ht="30" customHeight="1">
      <c r="A12" s="40">
        <v>9</v>
      </c>
      <c r="B12" s="41"/>
      <c r="C12" s="59" t="s">
        <v>37</v>
      </c>
      <c r="D12" s="60">
        <v>41221</v>
      </c>
      <c r="E12" s="61" t="s">
        <v>36</v>
      </c>
      <c r="F12" s="62" t="s">
        <v>38</v>
      </c>
      <c r="G12" s="62" t="s">
        <v>26</v>
      </c>
      <c r="H12" s="63">
        <v>5</v>
      </c>
      <c r="I12" s="78">
        <v>244470</v>
      </c>
      <c r="J12" s="78">
        <v>231</v>
      </c>
      <c r="K12" s="78">
        <v>757560</v>
      </c>
      <c r="L12" s="78">
        <v>696</v>
      </c>
      <c r="M12" s="78">
        <v>1431820</v>
      </c>
      <c r="N12" s="78">
        <v>1097</v>
      </c>
      <c r="O12" s="78">
        <v>929210</v>
      </c>
      <c r="P12" s="78">
        <v>702</v>
      </c>
      <c r="Q12" s="65">
        <f t="shared" si="0"/>
        <v>3363060</v>
      </c>
      <c r="R12" s="65">
        <f t="shared" si="0"/>
        <v>2726</v>
      </c>
      <c r="S12" s="66" t="e">
        <f t="shared" si="1"/>
        <v>#VALUE!</v>
      </c>
      <c r="T12" s="71">
        <f t="shared" si="2"/>
        <v>1233.6977256052824</v>
      </c>
      <c r="U12" s="67">
        <v>5974814</v>
      </c>
      <c r="V12" s="68">
        <f t="shared" si="3"/>
        <v>-0.43712724781055945</v>
      </c>
      <c r="W12" s="79">
        <v>69704942</v>
      </c>
      <c r="X12" s="79">
        <v>55592</v>
      </c>
      <c r="Y12" s="53">
        <f t="shared" si="4"/>
        <v>1253.8664196287236</v>
      </c>
    </row>
    <row r="13" spans="1:25" ht="30" customHeight="1">
      <c r="A13" s="40">
        <v>10</v>
      </c>
      <c r="B13" s="41"/>
      <c r="C13" s="59" t="s">
        <v>39</v>
      </c>
      <c r="D13" s="60">
        <v>41242</v>
      </c>
      <c r="E13" s="61" t="s">
        <v>31</v>
      </c>
      <c r="F13" s="62">
        <v>20</v>
      </c>
      <c r="G13" s="62" t="s">
        <v>26</v>
      </c>
      <c r="H13" s="63">
        <v>2</v>
      </c>
      <c r="I13" s="51">
        <v>220770</v>
      </c>
      <c r="J13" s="51">
        <v>167</v>
      </c>
      <c r="K13" s="64">
        <v>370330</v>
      </c>
      <c r="L13" s="64">
        <v>270</v>
      </c>
      <c r="M13" s="64">
        <v>783750</v>
      </c>
      <c r="N13" s="64">
        <v>562</v>
      </c>
      <c r="O13" s="64">
        <v>549480</v>
      </c>
      <c r="P13" s="64">
        <v>387</v>
      </c>
      <c r="Q13" s="65">
        <f t="shared" si="0"/>
        <v>1924330</v>
      </c>
      <c r="R13" s="65">
        <f t="shared" si="0"/>
        <v>1386</v>
      </c>
      <c r="S13" s="66" t="e">
        <f t="shared" si="1"/>
        <v>#VALUE!</v>
      </c>
      <c r="T13" s="66">
        <f t="shared" si="2"/>
        <v>1388.4054834054834</v>
      </c>
      <c r="U13" s="67">
        <v>6075420</v>
      </c>
      <c r="V13" s="68">
        <f t="shared" si="3"/>
        <v>-0.6832597581730975</v>
      </c>
      <c r="W13" s="50">
        <v>9600410</v>
      </c>
      <c r="X13" s="50">
        <v>7091</v>
      </c>
      <c r="Y13" s="53">
        <f t="shared" si="4"/>
        <v>1353.8866168382456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4"/>
      <c r="J14" s="54"/>
      <c r="K14" s="54"/>
      <c r="L14" s="54"/>
      <c r="M14" s="54"/>
      <c r="N14" s="54"/>
      <c r="O14" s="54"/>
      <c r="P14" s="54"/>
      <c r="Q14" s="55"/>
      <c r="R14" s="56"/>
      <c r="S14" s="57"/>
      <c r="T14" s="54"/>
      <c r="U14" s="54"/>
      <c r="V14" s="54"/>
      <c r="W14" s="54"/>
      <c r="X14" s="54"/>
      <c r="Y14" s="54"/>
    </row>
    <row r="15" spans="1:25" ht="17.25" thickBot="1">
      <c r="A15" s="22"/>
      <c r="B15" s="84" t="s">
        <v>17</v>
      </c>
      <c r="C15" s="85"/>
      <c r="D15" s="85"/>
      <c r="E15" s="86"/>
      <c r="F15" s="23"/>
      <c r="G15" s="23">
        <f>SUM(G4:G14)</f>
        <v>69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113871151</v>
      </c>
      <c r="R15" s="27">
        <f>SUM(R4:R14)</f>
        <v>86494</v>
      </c>
      <c r="S15" s="28">
        <f>R15/G15</f>
        <v>1253.536231884058</v>
      </c>
      <c r="T15" s="52">
        <f>Q15/R15</f>
        <v>1316.520810692071</v>
      </c>
      <c r="U15" s="58">
        <v>132799331</v>
      </c>
      <c r="V15" s="38">
        <f>IF(U15&lt;&gt;0,-(U15-Q15)/U15,"")</f>
        <v>-0.14253219393100708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81" t="s">
        <v>19</v>
      </c>
      <c r="V16" s="81"/>
      <c r="W16" s="81"/>
      <c r="X16" s="81"/>
      <c r="Y16" s="81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82"/>
      <c r="V17" s="82"/>
      <c r="W17" s="82"/>
      <c r="X17" s="82"/>
      <c r="Y17" s="82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82"/>
      <c r="V18" s="82"/>
      <c r="W18" s="82"/>
      <c r="X18" s="82"/>
      <c r="Y18" s="82"/>
    </row>
  </sheetData>
  <sheetProtection/>
  <mergeCells count="15">
    <mergeCell ref="F2:F3"/>
    <mergeCell ref="G2:G3"/>
    <mergeCell ref="H2:H3"/>
    <mergeCell ref="K2:L2"/>
    <mergeCell ref="B15:E15"/>
    <mergeCell ref="C2:C3"/>
    <mergeCell ref="D2:D3"/>
    <mergeCell ref="E2:E3"/>
    <mergeCell ref="I2:J2"/>
    <mergeCell ref="U16:Y18"/>
    <mergeCell ref="Q2:T2"/>
    <mergeCell ref="U2:V2"/>
    <mergeCell ref="W2:Y2"/>
    <mergeCell ref="M2:N2"/>
    <mergeCell ref="O2:P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FNE1</cp:lastModifiedBy>
  <cp:lastPrinted>2008-10-22T07:58:06Z</cp:lastPrinted>
  <dcterms:created xsi:type="dcterms:W3CDTF">2006-04-04T07:29:08Z</dcterms:created>
  <dcterms:modified xsi:type="dcterms:W3CDTF">2012-12-11T11:01:32Z</dcterms:modified>
  <cp:category/>
  <cp:version/>
  <cp:contentType/>
  <cp:contentStatus/>
</cp:coreProperties>
</file>