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5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<sst xmlns="http://schemas.openxmlformats.org/spreadsheetml/2006/main" count="66" uniqueCount="43">
  <si>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</si>
  <si>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</si>
  <si>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</si>
  <si>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</si>
  <si>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</si>
  <si>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</si>
  <si>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</si>
  <si>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</si>
  <si>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</si>
  <si>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</si>
  <si>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</si>
  <si>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</si>
  <si>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</si>
  <si>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</si>
  <si>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</si>
  <si>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</si>
  <si>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</si>
  <si>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</si>
  <si>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</si>
  <si>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</si>
  <si>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</si>
  <si>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Madagascar 3 - Europe's Most Wanted</t>
  </si>
  <si>
    <t>UIP</t>
  </si>
  <si>
    <t>26+1+35+1</t>
  </si>
  <si>
    <t>Prometheus</t>
  </si>
  <si>
    <t>InterCom</t>
  </si>
  <si>
    <t>13+34+2+1</t>
  </si>
  <si>
    <t>n/a</t>
  </si>
  <si>
    <t>Chrenobyl Diaries</t>
  </si>
  <si>
    <t>Forum Hungary</t>
  </si>
  <si>
    <t>Men in Black III</t>
  </si>
  <si>
    <t>21+35+1+1</t>
  </si>
  <si>
    <t>Snow White and the Huntsman</t>
  </si>
  <si>
    <t>33+1</t>
  </si>
  <si>
    <t>What To Expect When You're Expecting</t>
  </si>
  <si>
    <t>Rock of Ages</t>
  </si>
  <si>
    <t>32+1</t>
  </si>
  <si>
    <t>Get the Gringo</t>
  </si>
  <si>
    <t>ProVideo</t>
  </si>
  <si>
    <t>Comme un Chef</t>
  </si>
  <si>
    <t>Budapest Film</t>
  </si>
  <si>
    <t>The Dictator</t>
  </si>
  <si>
    <t>30+1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</si>
</sst>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6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0" fontId="35" fillId="25" borderId="26" xfId="0" applyFont="1" applyFill="1" applyBorder="1" applyAlignment="1">
      <alignment vertical="center"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center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1" fontId="14" fillId="25" borderId="26" xfId="0" applyNumberFormat="1" applyFont="1" applyFill="1" applyBorder="1" applyAlignment="1">
      <alignment horizontal="center" vertical="center"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55" applyNumberFormat="1" applyFont="1" applyFill="1" applyBorder="1">
      <alignment/>
      <protection/>
    </xf>
    <xf numFmtId="3" fontId="14" fillId="25" borderId="26" xfId="40" applyNumberFormat="1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90119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5735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25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21-24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JUNE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9.8515625" style="0" customWidth="1"/>
    <col min="4" max="4" width="13.00390625" style="0" customWidth="1"/>
    <col min="5" max="5" width="18.7109375" style="0" customWidth="1"/>
    <col min="6" max="6" width="13.421875" style="0" customWidth="1"/>
    <col min="7" max="7" width="9.8515625" style="0" customWidth="1"/>
    <col min="8" max="8" width="8.851562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76" t="s">
        <v>3</v>
      </c>
      <c r="G2" s="76" t="s">
        <v>4</v>
      </c>
      <c r="H2" s="76" t="s">
        <v>5</v>
      </c>
      <c r="I2" s="75" t="s">
        <v>18</v>
      </c>
      <c r="J2" s="75"/>
      <c r="K2" s="75" t="s">
        <v>6</v>
      </c>
      <c r="L2" s="75"/>
      <c r="M2" s="75" t="s">
        <v>7</v>
      </c>
      <c r="N2" s="75"/>
      <c r="O2" s="75" t="s">
        <v>8</v>
      </c>
      <c r="P2" s="75"/>
      <c r="Q2" s="75" t="s">
        <v>9</v>
      </c>
      <c r="R2" s="75"/>
      <c r="S2" s="75"/>
      <c r="T2" s="75"/>
      <c r="U2" s="75" t="s">
        <v>10</v>
      </c>
      <c r="V2" s="75"/>
      <c r="W2" s="75" t="s">
        <v>11</v>
      </c>
      <c r="X2" s="75"/>
      <c r="Y2" s="80"/>
    </row>
    <row r="3" spans="1:25" ht="30" customHeight="1">
      <c r="A3" s="13"/>
      <c r="B3" s="14"/>
      <c r="C3" s="85"/>
      <c r="D3" s="87"/>
      <c r="E3" s="88"/>
      <c r="F3" s="77"/>
      <c r="G3" s="77"/>
      <c r="H3" s="7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9" t="s">
        <v>21</v>
      </c>
      <c r="D4" s="60">
        <v>41074</v>
      </c>
      <c r="E4" s="61" t="s">
        <v>22</v>
      </c>
      <c r="F4" s="62" t="s">
        <v>23</v>
      </c>
      <c r="G4" s="62">
        <v>64</v>
      </c>
      <c r="H4" s="62">
        <v>2</v>
      </c>
      <c r="I4" s="63">
        <v>9776191</v>
      </c>
      <c r="J4" s="63">
        <v>7625</v>
      </c>
      <c r="K4" s="63">
        <v>13779960</v>
      </c>
      <c r="L4" s="63">
        <v>10629</v>
      </c>
      <c r="M4" s="63">
        <v>23256922</v>
      </c>
      <c r="N4" s="63">
        <v>17456</v>
      </c>
      <c r="O4" s="63">
        <v>19344326</v>
      </c>
      <c r="P4" s="63">
        <v>14608</v>
      </c>
      <c r="Q4" s="64">
        <f aca="true" t="shared" si="0" ref="Q4:R13">+I4+K4+M4+O4</f>
        <v>66157399</v>
      </c>
      <c r="R4" s="64">
        <f t="shared" si="0"/>
        <v>50318</v>
      </c>
      <c r="S4" s="65">
        <f aca="true" t="shared" si="1" ref="S4:S13">IF(Q4&lt;&gt;0,R4/G4,"")</f>
        <v>786.21875</v>
      </c>
      <c r="T4" s="66">
        <f aca="true" t="shared" si="2" ref="T4:T13">IF(Q4&lt;&gt;0,Q4/R4,"")</f>
        <v>1314.7859414126158</v>
      </c>
      <c r="U4" s="67">
        <v>87465147</v>
      </c>
      <c r="V4" s="68">
        <f aca="true" t="shared" si="3" ref="V4:V13">IF(U4&lt;&gt;0,-(U4-Q4)/U4,"")</f>
        <v>-0.24361415639077358</v>
      </c>
      <c r="W4" s="50">
        <v>191342758</v>
      </c>
      <c r="X4" s="50">
        <v>146364</v>
      </c>
      <c r="Y4" s="53">
        <f aca="true" t="shared" si="4" ref="Y4:Y13">W4/X4</f>
        <v>1307.3075209751032</v>
      </c>
    </row>
    <row r="5" spans="1:25" ht="30" customHeight="1">
      <c r="A5" s="40">
        <v>2</v>
      </c>
      <c r="B5" s="41"/>
      <c r="C5" s="59" t="s">
        <v>24</v>
      </c>
      <c r="D5" s="60">
        <v>41067</v>
      </c>
      <c r="E5" s="61" t="s">
        <v>25</v>
      </c>
      <c r="F5" s="62" t="s">
        <v>26</v>
      </c>
      <c r="G5" s="62" t="s">
        <v>27</v>
      </c>
      <c r="H5" s="62">
        <v>3</v>
      </c>
      <c r="I5" s="69">
        <v>4078718</v>
      </c>
      <c r="J5" s="69">
        <v>2674</v>
      </c>
      <c r="K5" s="69">
        <v>5646142</v>
      </c>
      <c r="L5" s="69">
        <v>3709</v>
      </c>
      <c r="M5" s="69">
        <v>8500857</v>
      </c>
      <c r="N5" s="69">
        <v>5518</v>
      </c>
      <c r="O5" s="69">
        <v>5938561</v>
      </c>
      <c r="P5" s="69">
        <v>3824</v>
      </c>
      <c r="Q5" s="64">
        <f t="shared" si="0"/>
        <v>24164278</v>
      </c>
      <c r="R5" s="64">
        <f t="shared" si="0"/>
        <v>15725</v>
      </c>
      <c r="S5" s="65" t="e">
        <f t="shared" si="1"/>
        <v>#VALUE!</v>
      </c>
      <c r="T5" s="65">
        <f t="shared" si="2"/>
        <v>1536.6790461049284</v>
      </c>
      <c r="U5" s="67">
        <v>43429257</v>
      </c>
      <c r="V5" s="68">
        <f t="shared" si="3"/>
        <v>-0.443594487467285</v>
      </c>
      <c r="W5" s="70">
        <v>218688239</v>
      </c>
      <c r="X5" s="70">
        <v>146035</v>
      </c>
      <c r="Y5" s="53">
        <f t="shared" si="4"/>
        <v>1497.5056596021502</v>
      </c>
    </row>
    <row r="6" spans="1:25" ht="30" customHeight="1">
      <c r="A6" s="40">
        <v>3</v>
      </c>
      <c r="B6" s="41"/>
      <c r="C6" s="51" t="s">
        <v>28</v>
      </c>
      <c r="D6" s="60">
        <v>41081</v>
      </c>
      <c r="E6" s="48" t="s">
        <v>29</v>
      </c>
      <c r="F6" s="49">
        <v>12</v>
      </c>
      <c r="G6" s="49" t="s">
        <v>27</v>
      </c>
      <c r="H6" s="49">
        <v>1</v>
      </c>
      <c r="I6" s="63">
        <v>2078060</v>
      </c>
      <c r="J6" s="63">
        <v>1679</v>
      </c>
      <c r="K6" s="63">
        <v>2373510</v>
      </c>
      <c r="L6" s="63">
        <v>1902</v>
      </c>
      <c r="M6" s="63">
        <v>2506670</v>
      </c>
      <c r="N6" s="63">
        <v>1933</v>
      </c>
      <c r="O6" s="63">
        <v>2199440</v>
      </c>
      <c r="P6" s="63">
        <v>1705</v>
      </c>
      <c r="Q6" s="64">
        <f t="shared" si="0"/>
        <v>9157680</v>
      </c>
      <c r="R6" s="64">
        <f t="shared" si="0"/>
        <v>7219</v>
      </c>
      <c r="S6" s="65" t="e">
        <f t="shared" si="1"/>
        <v>#VALUE!</v>
      </c>
      <c r="T6" s="65">
        <f t="shared" si="2"/>
        <v>1268.5524310846379</v>
      </c>
      <c r="U6" s="67">
        <v>0</v>
      </c>
      <c r="V6" s="68">
        <f t="shared" si="3"/>
      </c>
      <c r="W6" s="50">
        <v>9157680</v>
      </c>
      <c r="X6" s="50">
        <v>7219</v>
      </c>
      <c r="Y6" s="53">
        <f t="shared" si="4"/>
        <v>1268.5524310846379</v>
      </c>
    </row>
    <row r="7" spans="1:25" ht="30" customHeight="1">
      <c r="A7" s="40">
        <v>4</v>
      </c>
      <c r="B7" s="41"/>
      <c r="C7" s="59" t="s">
        <v>30</v>
      </c>
      <c r="D7" s="60">
        <v>41053</v>
      </c>
      <c r="E7" s="61" t="s">
        <v>25</v>
      </c>
      <c r="F7" s="62" t="s">
        <v>31</v>
      </c>
      <c r="G7" s="62" t="s">
        <v>27</v>
      </c>
      <c r="H7" s="62">
        <v>5</v>
      </c>
      <c r="I7" s="69">
        <v>1234860</v>
      </c>
      <c r="J7" s="69">
        <v>891</v>
      </c>
      <c r="K7" s="69">
        <v>1746370</v>
      </c>
      <c r="L7" s="69">
        <v>1242</v>
      </c>
      <c r="M7" s="69">
        <v>3005987</v>
      </c>
      <c r="N7" s="69">
        <v>2076</v>
      </c>
      <c r="O7" s="69">
        <v>2226380</v>
      </c>
      <c r="P7" s="69">
        <v>1524</v>
      </c>
      <c r="Q7" s="64">
        <f t="shared" si="0"/>
        <v>8213597</v>
      </c>
      <c r="R7" s="64">
        <f t="shared" si="0"/>
        <v>5733</v>
      </c>
      <c r="S7" s="65" t="e">
        <f t="shared" si="1"/>
        <v>#VALUE!</v>
      </c>
      <c r="T7" s="66">
        <f t="shared" si="2"/>
        <v>1432.6874236874237</v>
      </c>
      <c r="U7" s="67">
        <v>10627200</v>
      </c>
      <c r="V7" s="68">
        <f t="shared" si="3"/>
        <v>-0.22711560900331226</v>
      </c>
      <c r="W7" s="70">
        <v>223010520</v>
      </c>
      <c r="X7" s="70">
        <v>155482</v>
      </c>
      <c r="Y7" s="53">
        <f t="shared" si="4"/>
        <v>1434.3172843158693</v>
      </c>
    </row>
    <row r="8" spans="1:25" ht="30" customHeight="1">
      <c r="A8" s="40">
        <v>5</v>
      </c>
      <c r="B8" s="41"/>
      <c r="C8" s="59" t="s">
        <v>32</v>
      </c>
      <c r="D8" s="60">
        <v>41060</v>
      </c>
      <c r="E8" s="61" t="s">
        <v>22</v>
      </c>
      <c r="F8" s="71" t="s">
        <v>33</v>
      </c>
      <c r="G8" s="62">
        <v>34</v>
      </c>
      <c r="H8" s="62">
        <v>4</v>
      </c>
      <c r="I8" s="63">
        <v>1312676</v>
      </c>
      <c r="J8" s="63">
        <v>1100</v>
      </c>
      <c r="K8" s="63">
        <v>1859014</v>
      </c>
      <c r="L8" s="63">
        <v>1532</v>
      </c>
      <c r="M8" s="63">
        <v>2560620</v>
      </c>
      <c r="N8" s="63">
        <v>2041</v>
      </c>
      <c r="O8" s="63">
        <v>1984650</v>
      </c>
      <c r="P8" s="63">
        <v>1574</v>
      </c>
      <c r="Q8" s="64">
        <f t="shared" si="0"/>
        <v>7716960</v>
      </c>
      <c r="R8" s="64">
        <f t="shared" si="0"/>
        <v>6247</v>
      </c>
      <c r="S8" s="65">
        <f t="shared" si="1"/>
        <v>183.73529411764707</v>
      </c>
      <c r="T8" s="66">
        <f t="shared" si="2"/>
        <v>1235.3065471426285</v>
      </c>
      <c r="U8" s="67">
        <v>11119637</v>
      </c>
      <c r="V8" s="68">
        <f t="shared" si="3"/>
        <v>-0.3060061223221585</v>
      </c>
      <c r="W8" s="50">
        <v>116076008</v>
      </c>
      <c r="X8" s="50">
        <v>94717</v>
      </c>
      <c r="Y8" s="53">
        <f t="shared" si="4"/>
        <v>1225.5034259953334</v>
      </c>
    </row>
    <row r="9" spans="1:25" ht="30" customHeight="1">
      <c r="A9" s="40">
        <v>6</v>
      </c>
      <c r="B9" s="41"/>
      <c r="C9" s="59" t="s">
        <v>34</v>
      </c>
      <c r="D9" s="60">
        <v>41060</v>
      </c>
      <c r="E9" s="61" t="s">
        <v>29</v>
      </c>
      <c r="F9" s="62">
        <v>25</v>
      </c>
      <c r="G9" s="62" t="s">
        <v>27</v>
      </c>
      <c r="H9" s="62">
        <v>4</v>
      </c>
      <c r="I9" s="63">
        <v>1195830</v>
      </c>
      <c r="J9" s="63">
        <v>1001</v>
      </c>
      <c r="K9" s="63">
        <v>1569230</v>
      </c>
      <c r="L9" s="63">
        <v>1244</v>
      </c>
      <c r="M9" s="63">
        <v>2294580</v>
      </c>
      <c r="N9" s="63">
        <v>1747</v>
      </c>
      <c r="O9" s="63">
        <v>1534830</v>
      </c>
      <c r="P9" s="63">
        <v>1208</v>
      </c>
      <c r="Q9" s="64">
        <f t="shared" si="0"/>
        <v>6594470</v>
      </c>
      <c r="R9" s="64">
        <f t="shared" si="0"/>
        <v>5200</v>
      </c>
      <c r="S9" s="65" t="e">
        <f t="shared" si="1"/>
        <v>#VALUE!</v>
      </c>
      <c r="T9" s="65">
        <f t="shared" si="2"/>
        <v>1268.1673076923078</v>
      </c>
      <c r="U9" s="67">
        <v>8713344</v>
      </c>
      <c r="V9" s="68">
        <f t="shared" si="3"/>
        <v>-0.2431757543372556</v>
      </c>
      <c r="W9" s="50">
        <v>65936765</v>
      </c>
      <c r="X9" s="50">
        <v>52104</v>
      </c>
      <c r="Y9" s="53">
        <f t="shared" si="4"/>
        <v>1265.4837440503609</v>
      </c>
    </row>
    <row r="10" spans="1:25" ht="30" customHeight="1">
      <c r="A10" s="40">
        <v>7</v>
      </c>
      <c r="B10" s="41"/>
      <c r="C10" s="59" t="s">
        <v>35</v>
      </c>
      <c r="D10" s="60">
        <v>41081</v>
      </c>
      <c r="E10" s="61" t="s">
        <v>25</v>
      </c>
      <c r="F10" s="62" t="s">
        <v>36</v>
      </c>
      <c r="G10" s="62" t="s">
        <v>27</v>
      </c>
      <c r="H10" s="62">
        <v>1</v>
      </c>
      <c r="I10" s="69">
        <v>1205472</v>
      </c>
      <c r="J10" s="69">
        <v>949</v>
      </c>
      <c r="K10" s="69">
        <v>1525452</v>
      </c>
      <c r="L10" s="69">
        <v>1182</v>
      </c>
      <c r="M10" s="69">
        <v>2042980</v>
      </c>
      <c r="N10" s="69">
        <v>1543</v>
      </c>
      <c r="O10" s="69">
        <v>1630049</v>
      </c>
      <c r="P10" s="69">
        <v>1252</v>
      </c>
      <c r="Q10" s="64">
        <f t="shared" si="0"/>
        <v>6403953</v>
      </c>
      <c r="R10" s="64">
        <f t="shared" si="0"/>
        <v>4926</v>
      </c>
      <c r="S10" s="65" t="e">
        <f t="shared" si="1"/>
        <v>#VALUE!</v>
      </c>
      <c r="T10" s="65">
        <f t="shared" si="2"/>
        <v>1300.031059683313</v>
      </c>
      <c r="U10" s="67">
        <v>0</v>
      </c>
      <c r="V10" s="68">
        <f t="shared" si="3"/>
      </c>
      <c r="W10" s="70">
        <v>6403953</v>
      </c>
      <c r="X10" s="70">
        <v>4926</v>
      </c>
      <c r="Y10" s="53">
        <f t="shared" si="4"/>
        <v>1300.031059683313</v>
      </c>
    </row>
    <row r="11" spans="1:25" ht="30" customHeight="1">
      <c r="A11" s="40">
        <v>8</v>
      </c>
      <c r="B11" s="41"/>
      <c r="C11" s="59" t="s">
        <v>37</v>
      </c>
      <c r="D11" s="60">
        <v>41081</v>
      </c>
      <c r="E11" s="61" t="s">
        <v>38</v>
      </c>
      <c r="F11" s="62">
        <v>24</v>
      </c>
      <c r="G11" s="62" t="s">
        <v>27</v>
      </c>
      <c r="H11" s="62">
        <v>1</v>
      </c>
      <c r="I11" s="72">
        <v>877496</v>
      </c>
      <c r="J11" s="72">
        <v>645</v>
      </c>
      <c r="K11" s="72">
        <v>1122002</v>
      </c>
      <c r="L11" s="72">
        <v>827</v>
      </c>
      <c r="M11" s="72">
        <v>1535608</v>
      </c>
      <c r="N11" s="72">
        <v>1112</v>
      </c>
      <c r="O11" s="72">
        <v>1312714</v>
      </c>
      <c r="P11" s="72">
        <v>954</v>
      </c>
      <c r="Q11" s="64">
        <f t="shared" si="0"/>
        <v>4847820</v>
      </c>
      <c r="R11" s="64">
        <f t="shared" si="0"/>
        <v>3538</v>
      </c>
      <c r="S11" s="65" t="e">
        <f t="shared" si="1"/>
        <v>#VALUE!</v>
      </c>
      <c r="T11" s="65">
        <f t="shared" si="2"/>
        <v>1370.214810627473</v>
      </c>
      <c r="U11" s="67">
        <v>0</v>
      </c>
      <c r="V11" s="68">
        <f t="shared" si="3"/>
      </c>
      <c r="W11" s="73">
        <v>4847820</v>
      </c>
      <c r="X11" s="73">
        <v>3538</v>
      </c>
      <c r="Y11" s="53">
        <f t="shared" si="4"/>
        <v>1370.214810627473</v>
      </c>
    </row>
    <row r="12" spans="1:25" ht="30" customHeight="1">
      <c r="A12" s="40">
        <v>9</v>
      </c>
      <c r="B12" s="41"/>
      <c r="C12" s="59" t="s">
        <v>39</v>
      </c>
      <c r="D12" s="60">
        <v>41081</v>
      </c>
      <c r="E12" s="61" t="s">
        <v>40</v>
      </c>
      <c r="F12" s="62">
        <v>10</v>
      </c>
      <c r="G12" s="62" t="s">
        <v>27</v>
      </c>
      <c r="H12" s="62">
        <v>1</v>
      </c>
      <c r="I12" s="74">
        <v>715970</v>
      </c>
      <c r="J12" s="74">
        <v>510</v>
      </c>
      <c r="K12" s="74">
        <v>980180</v>
      </c>
      <c r="L12" s="74">
        <v>703</v>
      </c>
      <c r="M12" s="74">
        <v>1181460</v>
      </c>
      <c r="N12" s="74">
        <v>833</v>
      </c>
      <c r="O12" s="74">
        <v>947170</v>
      </c>
      <c r="P12" s="74">
        <v>689</v>
      </c>
      <c r="Q12" s="64">
        <f t="shared" si="0"/>
        <v>3824780</v>
      </c>
      <c r="R12" s="64">
        <f t="shared" si="0"/>
        <v>2735</v>
      </c>
      <c r="S12" s="65" t="e">
        <f t="shared" si="1"/>
        <v>#VALUE!</v>
      </c>
      <c r="T12" s="66">
        <f t="shared" si="2"/>
        <v>1398.4570383912248</v>
      </c>
      <c r="U12" s="67">
        <v>0</v>
      </c>
      <c r="V12" s="68">
        <f t="shared" si="3"/>
      </c>
      <c r="W12" s="50">
        <v>3824780</v>
      </c>
      <c r="X12" s="50">
        <v>2735</v>
      </c>
      <c r="Y12" s="53">
        <f t="shared" si="4"/>
        <v>1398.4570383912248</v>
      </c>
    </row>
    <row r="13" spans="1:25" ht="30" customHeight="1">
      <c r="A13" s="40">
        <v>10</v>
      </c>
      <c r="B13" s="41"/>
      <c r="C13" s="59" t="s">
        <v>41</v>
      </c>
      <c r="D13" s="60">
        <v>41046</v>
      </c>
      <c r="E13" s="61" t="s">
        <v>22</v>
      </c>
      <c r="F13" s="62" t="s">
        <v>42</v>
      </c>
      <c r="G13" s="62">
        <v>29</v>
      </c>
      <c r="H13" s="62">
        <v>6</v>
      </c>
      <c r="I13" s="63">
        <v>540040</v>
      </c>
      <c r="J13" s="63">
        <v>436</v>
      </c>
      <c r="K13" s="63">
        <v>598680</v>
      </c>
      <c r="L13" s="63">
        <v>482</v>
      </c>
      <c r="M13" s="63">
        <v>1001530</v>
      </c>
      <c r="N13" s="63">
        <v>782</v>
      </c>
      <c r="O13" s="63">
        <v>718770</v>
      </c>
      <c r="P13" s="63">
        <v>570</v>
      </c>
      <c r="Q13" s="64">
        <f t="shared" si="0"/>
        <v>2859020</v>
      </c>
      <c r="R13" s="64">
        <f t="shared" si="0"/>
        <v>2270</v>
      </c>
      <c r="S13" s="65">
        <f t="shared" si="1"/>
        <v>78.27586206896552</v>
      </c>
      <c r="T13" s="66">
        <f t="shared" si="2"/>
        <v>1259.4801762114537</v>
      </c>
      <c r="U13" s="67">
        <v>4842050</v>
      </c>
      <c r="V13" s="68">
        <f t="shared" si="3"/>
        <v>-0.4095434784853523</v>
      </c>
      <c r="W13" s="50">
        <v>136159320</v>
      </c>
      <c r="X13" s="50">
        <v>108977</v>
      </c>
      <c r="Y13" s="53">
        <f t="shared" si="4"/>
        <v>1249.431714949026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4"/>
      <c r="J14" s="54"/>
      <c r="K14" s="54"/>
      <c r="L14" s="54"/>
      <c r="M14" s="54"/>
      <c r="N14" s="54"/>
      <c r="O14" s="54"/>
      <c r="P14" s="54"/>
      <c r="Q14" s="55"/>
      <c r="R14" s="56"/>
      <c r="S14" s="57"/>
      <c r="T14" s="54"/>
      <c r="U14" s="54"/>
      <c r="V14" s="54"/>
      <c r="W14" s="54"/>
      <c r="X14" s="54"/>
      <c r="Y14" s="54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127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139939957</v>
      </c>
      <c r="R15" s="27">
        <f>SUM(R4:R14)</f>
        <v>103911</v>
      </c>
      <c r="S15" s="28">
        <f>R15/G15</f>
        <v>818.1968503937007</v>
      </c>
      <c r="T15" s="52">
        <f>Q15/R15</f>
        <v>1346.728998854789</v>
      </c>
      <c r="U15" s="58">
        <v>173745497</v>
      </c>
      <c r="V15" s="38">
        <f>IF(U15&lt;&gt;0,-(U15-Q15)/U15,"")</f>
        <v>-0.19456930155720814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2012-06-25T12:27:03Z</dcterms:modified>
  <cp:category/>
  <cp:version/>
  <cp:contentType/>
  <cp:contentStatus/>
</cp:coreProperties>
</file>