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7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<sst xmlns="http://schemas.openxmlformats.org/spreadsheetml/2006/main" count="66" uniqueCount="42">
  <si>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</si>
  <si>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</si>
  <si>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</si>
  <si>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</si>
  <si>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</si>
  <si>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</si>
  <si>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</si>
  <si>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</si>
  <si>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</si>
  <si>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</si>
  <si>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</si>
  <si>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</si>
  <si>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</si>
  <si>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</si>
  <si>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</si>
  <si>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</si>
  <si>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</si>
  <si>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</si>
  <si>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</si>
  <si>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</si>
  <si>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</si>
  <si>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Ice Age: Continental Drift</t>
  </si>
  <si>
    <t>InterCom</t>
  </si>
  <si>
    <t>25+34+3</t>
  </si>
  <si>
    <t>n/a</t>
  </si>
  <si>
    <t>Madagascar 3 - Europe's Most Wanted</t>
  </si>
  <si>
    <t>UIP</t>
  </si>
  <si>
    <t>26+1+35+1</t>
  </si>
  <si>
    <t>Prometheus</t>
  </si>
  <si>
    <t>13+34+2+1</t>
  </si>
  <si>
    <t xml:space="preserve">StreetDance 2 </t>
  </si>
  <si>
    <t>Forum Hungary</t>
  </si>
  <si>
    <t>Men in Black III</t>
  </si>
  <si>
    <t>21+35+1+1</t>
  </si>
  <si>
    <t>What To Expect When You're Expecting</t>
  </si>
  <si>
    <t>Chrenobyl Diaries</t>
  </si>
  <si>
    <t>Snow White and the Huntsman</t>
  </si>
  <si>
    <t>33+1</t>
  </si>
  <si>
    <t>Setup</t>
  </si>
  <si>
    <t>Parlux</t>
  </si>
  <si>
    <t>Bel Ami</t>
  </si>
  <si>
    <t>Ristretto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</si>
</sst>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6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6" applyNumberFormat="1" applyFont="1" applyFill="1" applyBorder="1" applyAlignment="1" applyProtection="1">
      <alignment horizontal="right"/>
      <protection/>
    </xf>
    <xf numFmtId="3" fontId="14" fillId="25" borderId="26" xfId="56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6" applyNumberFormat="1" applyFont="1" applyFill="1" applyBorder="1" applyAlignment="1" applyProtection="1">
      <alignment horizontal="right"/>
      <protection/>
    </xf>
    <xf numFmtId="198" fontId="16" fillId="0" borderId="26" xfId="39" applyNumberFormat="1" applyFont="1" applyBorder="1" applyAlignment="1">
      <alignment/>
    </xf>
    <xf numFmtId="3" fontId="14" fillId="25" borderId="28" xfId="56" applyNumberFormat="1" applyFont="1" applyFill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42" applyNumberFormat="1" applyFont="1" applyFill="1" applyBorder="1" applyAlignment="1">
      <alignment horizontal="right"/>
    </xf>
    <xf numFmtId="198" fontId="16" fillId="25" borderId="26" xfId="39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Percent" xfId="56"/>
    <cellStyle name="Rossz" xfId="57"/>
    <cellStyle name="Semleges" xfId="58"/>
    <cellStyle name="Számítá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26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87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4" sqref="A4:IV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1.00390625" style="0" customWidth="1"/>
    <col min="4" max="4" width="12.140625" style="0" customWidth="1"/>
    <col min="5" max="5" width="17.57421875" style="0" customWidth="1"/>
    <col min="6" max="6" width="12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3.140625" style="0" customWidth="1"/>
    <col min="16" max="16" width="8.8515625" style="0" customWidth="1"/>
    <col min="17" max="17" width="15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88" t="s">
        <v>3</v>
      </c>
      <c r="G2" s="88" t="s">
        <v>4</v>
      </c>
      <c r="H2" s="88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41095</v>
      </c>
      <c r="E4" s="60" t="s">
        <v>22</v>
      </c>
      <c r="F4" s="61" t="s">
        <v>23</v>
      </c>
      <c r="G4" s="61" t="s">
        <v>24</v>
      </c>
      <c r="H4" s="61">
        <v>1</v>
      </c>
      <c r="I4" s="62">
        <v>25472070</v>
      </c>
      <c r="J4" s="63">
        <v>18979</v>
      </c>
      <c r="K4" s="63">
        <v>24064029</v>
      </c>
      <c r="L4" s="63">
        <v>17846</v>
      </c>
      <c r="M4" s="63">
        <v>41607483</v>
      </c>
      <c r="N4" s="63">
        <v>30586</v>
      </c>
      <c r="O4" s="63">
        <v>40796604</v>
      </c>
      <c r="P4" s="63">
        <v>30037</v>
      </c>
      <c r="Q4" s="64">
        <f>+I4+K4+M4+O4</f>
        <v>131940186</v>
      </c>
      <c r="R4" s="64">
        <f>+J4+L4+N4+P4</f>
        <v>97448</v>
      </c>
      <c r="S4" s="65" t="e">
        <f>IF(Q4&lt;&gt;0,R4/G4,"")</f>
        <v>#VALUE!</v>
      </c>
      <c r="T4" s="66">
        <f>IF(Q4&lt;&gt;0,Q4/R4,"")</f>
        <v>1353.9547861423528</v>
      </c>
      <c r="U4" s="67">
        <v>0</v>
      </c>
      <c r="V4" s="68">
        <f>IF(U4&lt;&gt;0,-(U4-Q4)/U4,"")</f>
      </c>
      <c r="W4" s="69">
        <v>131940186</v>
      </c>
      <c r="X4" s="69">
        <v>97448</v>
      </c>
      <c r="Y4" s="70">
        <f>W4/X4</f>
        <v>1353.9547861423528</v>
      </c>
    </row>
    <row r="5" spans="1:25" ht="30" customHeight="1">
      <c r="A5" s="40">
        <v>2</v>
      </c>
      <c r="B5" s="41"/>
      <c r="C5" s="58" t="s">
        <v>25</v>
      </c>
      <c r="D5" s="59">
        <v>41074</v>
      </c>
      <c r="E5" s="60" t="s">
        <v>26</v>
      </c>
      <c r="F5" s="61" t="s">
        <v>27</v>
      </c>
      <c r="G5" s="61">
        <v>52</v>
      </c>
      <c r="H5" s="61">
        <v>4</v>
      </c>
      <c r="I5" s="71">
        <v>4279284</v>
      </c>
      <c r="J5" s="71">
        <v>3399</v>
      </c>
      <c r="K5" s="71">
        <v>4203514</v>
      </c>
      <c r="L5" s="71">
        <v>3317</v>
      </c>
      <c r="M5" s="71">
        <v>7086441</v>
      </c>
      <c r="N5" s="71">
        <v>5425</v>
      </c>
      <c r="O5" s="71">
        <v>6399676</v>
      </c>
      <c r="P5" s="71">
        <v>4885</v>
      </c>
      <c r="Q5" s="64">
        <f>+I5+K5+M5+O5</f>
        <v>21968915</v>
      </c>
      <c r="R5" s="64">
        <f>+J5+L5+N5+P5</f>
        <v>17026</v>
      </c>
      <c r="S5" s="65">
        <f>IF(Q5&lt;&gt;0,R5/G5,"")</f>
        <v>327.4230769230769</v>
      </c>
      <c r="T5" s="66">
        <f>IF(Q5&lt;&gt;0,Q5/R5,"")</f>
        <v>1290.3156936450134</v>
      </c>
      <c r="U5" s="67">
        <v>41022322</v>
      </c>
      <c r="V5" s="68">
        <f>IF(U5&lt;&gt;0,-(U5-Q5)/U5,"")</f>
        <v>-0.46446437137322455</v>
      </c>
      <c r="W5" s="50">
        <v>313375405</v>
      </c>
      <c r="X5" s="50">
        <v>242778</v>
      </c>
      <c r="Y5" s="70">
        <f>W5/X5</f>
        <v>1290.7899603753224</v>
      </c>
    </row>
    <row r="6" spans="1:25" ht="30" customHeight="1">
      <c r="A6" s="40">
        <v>3</v>
      </c>
      <c r="B6" s="41"/>
      <c r="C6" s="58" t="s">
        <v>28</v>
      </c>
      <c r="D6" s="59">
        <v>41067</v>
      </c>
      <c r="E6" s="60" t="s">
        <v>22</v>
      </c>
      <c r="F6" s="61" t="s">
        <v>29</v>
      </c>
      <c r="G6" s="61" t="s">
        <v>24</v>
      </c>
      <c r="H6" s="61">
        <v>5</v>
      </c>
      <c r="I6" s="62">
        <v>2838996</v>
      </c>
      <c r="J6" s="63">
        <v>1881</v>
      </c>
      <c r="K6" s="63">
        <v>3341024</v>
      </c>
      <c r="L6" s="63">
        <v>2314</v>
      </c>
      <c r="M6" s="63">
        <v>5125110</v>
      </c>
      <c r="N6" s="63">
        <v>3347</v>
      </c>
      <c r="O6" s="63">
        <v>3884992</v>
      </c>
      <c r="P6" s="63">
        <v>2509</v>
      </c>
      <c r="Q6" s="64">
        <f aca="true" t="shared" si="0" ref="Q6:R13">+I6+K6+M6+O6</f>
        <v>15190122</v>
      </c>
      <c r="R6" s="64">
        <f t="shared" si="0"/>
        <v>10051</v>
      </c>
      <c r="S6" s="65" t="e">
        <f aca="true" t="shared" si="1" ref="S6:S13">IF(Q6&lt;&gt;0,R6/G6,"")</f>
        <v>#VALUE!</v>
      </c>
      <c r="T6" s="65">
        <f aca="true" t="shared" si="2" ref="T6:T13">IF(Q6&lt;&gt;0,Q6/R6,"")</f>
        <v>1511.3045468112625</v>
      </c>
      <c r="U6" s="67">
        <v>16564807</v>
      </c>
      <c r="V6" s="68">
        <f aca="true" t="shared" si="3" ref="V6:V13">IF(U6&lt;&gt;0,-(U6-Q6)/U6,"")</f>
        <v>-0.08298828957077496</v>
      </c>
      <c r="W6" s="69">
        <v>273996013</v>
      </c>
      <c r="X6" s="69">
        <v>183181</v>
      </c>
      <c r="Y6" s="70">
        <f aca="true" t="shared" si="4" ref="Y6:Y13">W6/X6</f>
        <v>1495.7665532997419</v>
      </c>
    </row>
    <row r="7" spans="1:25" ht="30" customHeight="1">
      <c r="A7" s="40">
        <v>4</v>
      </c>
      <c r="B7" s="41"/>
      <c r="C7" s="58" t="s">
        <v>30</v>
      </c>
      <c r="D7" s="59">
        <v>41088</v>
      </c>
      <c r="E7" s="60" t="s">
        <v>31</v>
      </c>
      <c r="F7" s="61">
        <v>24</v>
      </c>
      <c r="G7" s="61" t="s">
        <v>24</v>
      </c>
      <c r="H7" s="61">
        <v>2</v>
      </c>
      <c r="I7" s="71">
        <v>1430519</v>
      </c>
      <c r="J7" s="71">
        <v>1036</v>
      </c>
      <c r="K7" s="71">
        <v>1365426</v>
      </c>
      <c r="L7" s="71">
        <v>1055</v>
      </c>
      <c r="M7" s="71">
        <v>1948288</v>
      </c>
      <c r="N7" s="71">
        <v>1318</v>
      </c>
      <c r="O7" s="71">
        <v>1668386</v>
      </c>
      <c r="P7" s="71">
        <v>1116</v>
      </c>
      <c r="Q7" s="64">
        <f t="shared" si="0"/>
        <v>6412619</v>
      </c>
      <c r="R7" s="64">
        <f t="shared" si="0"/>
        <v>4525</v>
      </c>
      <c r="S7" s="65" t="e">
        <f t="shared" si="1"/>
        <v>#VALUE!</v>
      </c>
      <c r="T7" s="66">
        <f t="shared" si="2"/>
        <v>1417.1533701657459</v>
      </c>
      <c r="U7" s="67">
        <v>8746022</v>
      </c>
      <c r="V7" s="68">
        <f t="shared" si="3"/>
        <v>-0.2667959216201377</v>
      </c>
      <c r="W7" s="50">
        <v>20807989</v>
      </c>
      <c r="X7" s="50">
        <v>14519</v>
      </c>
      <c r="Y7" s="70">
        <f t="shared" si="4"/>
        <v>1433.155795853709</v>
      </c>
    </row>
    <row r="8" spans="1:25" ht="30" customHeight="1">
      <c r="A8" s="40">
        <v>5</v>
      </c>
      <c r="B8" s="41"/>
      <c r="C8" s="58" t="s">
        <v>32</v>
      </c>
      <c r="D8" s="59">
        <v>41053</v>
      </c>
      <c r="E8" s="60" t="s">
        <v>22</v>
      </c>
      <c r="F8" s="61" t="s">
        <v>33</v>
      </c>
      <c r="G8" s="61" t="s">
        <v>24</v>
      </c>
      <c r="H8" s="61">
        <v>7</v>
      </c>
      <c r="I8" s="62">
        <v>987850</v>
      </c>
      <c r="J8" s="63">
        <v>708</v>
      </c>
      <c r="K8" s="63">
        <v>1451340</v>
      </c>
      <c r="L8" s="63">
        <v>1176</v>
      </c>
      <c r="M8" s="63">
        <v>1947050</v>
      </c>
      <c r="N8" s="63">
        <v>1372</v>
      </c>
      <c r="O8" s="63">
        <v>1775760</v>
      </c>
      <c r="P8" s="63">
        <v>1260</v>
      </c>
      <c r="Q8" s="64">
        <f t="shared" si="0"/>
        <v>6162000</v>
      </c>
      <c r="R8" s="64">
        <f t="shared" si="0"/>
        <v>4516</v>
      </c>
      <c r="S8" s="65" t="e">
        <f t="shared" si="1"/>
        <v>#VALUE!</v>
      </c>
      <c r="T8" s="66">
        <f t="shared" si="2"/>
        <v>1364.4818423383526</v>
      </c>
      <c r="U8" s="67">
        <v>6243810</v>
      </c>
      <c r="V8" s="68">
        <f t="shared" si="3"/>
        <v>-0.013102576792054852</v>
      </c>
      <c r="W8" s="69">
        <v>244046124</v>
      </c>
      <c r="X8" s="69">
        <v>170818</v>
      </c>
      <c r="Y8" s="70">
        <f t="shared" si="4"/>
        <v>1428.6909107939443</v>
      </c>
    </row>
    <row r="9" spans="1:25" ht="30" customHeight="1">
      <c r="A9" s="40">
        <v>6</v>
      </c>
      <c r="B9" s="41"/>
      <c r="C9" s="58" t="s">
        <v>34</v>
      </c>
      <c r="D9" s="59">
        <v>41060</v>
      </c>
      <c r="E9" s="60" t="s">
        <v>31</v>
      </c>
      <c r="F9" s="61">
        <v>25</v>
      </c>
      <c r="G9" s="61" t="s">
        <v>24</v>
      </c>
      <c r="H9" s="61">
        <v>6</v>
      </c>
      <c r="I9" s="71">
        <v>1065690</v>
      </c>
      <c r="J9" s="71">
        <v>843</v>
      </c>
      <c r="K9" s="71">
        <v>1307880</v>
      </c>
      <c r="L9" s="71">
        <v>1118</v>
      </c>
      <c r="M9" s="71">
        <v>1862520</v>
      </c>
      <c r="N9" s="71">
        <v>1444</v>
      </c>
      <c r="O9" s="71">
        <v>1640010</v>
      </c>
      <c r="P9" s="71">
        <v>1232</v>
      </c>
      <c r="Q9" s="64">
        <f t="shared" si="0"/>
        <v>5876100</v>
      </c>
      <c r="R9" s="64">
        <f t="shared" si="0"/>
        <v>4637</v>
      </c>
      <c r="S9" s="65" t="e">
        <f t="shared" si="1"/>
        <v>#VALUE!</v>
      </c>
      <c r="T9" s="65">
        <f t="shared" si="2"/>
        <v>1267.22018546474</v>
      </c>
      <c r="U9" s="67">
        <v>5634442</v>
      </c>
      <c r="V9" s="68">
        <f t="shared" si="3"/>
        <v>0.042889428979835095</v>
      </c>
      <c r="W9" s="50">
        <v>85894966</v>
      </c>
      <c r="X9" s="50">
        <v>68497</v>
      </c>
      <c r="Y9" s="70">
        <f t="shared" si="4"/>
        <v>1253.9960290231688</v>
      </c>
    </row>
    <row r="10" spans="1:25" ht="30" customHeight="1">
      <c r="A10" s="40">
        <v>7</v>
      </c>
      <c r="B10" s="41"/>
      <c r="C10" s="72" t="s">
        <v>35</v>
      </c>
      <c r="D10" s="59">
        <v>41081</v>
      </c>
      <c r="E10" s="48" t="s">
        <v>31</v>
      </c>
      <c r="F10" s="49">
        <v>12</v>
      </c>
      <c r="G10" s="49" t="s">
        <v>24</v>
      </c>
      <c r="H10" s="49">
        <v>3</v>
      </c>
      <c r="I10" s="71">
        <v>1123020</v>
      </c>
      <c r="J10" s="71">
        <v>919</v>
      </c>
      <c r="K10" s="71">
        <v>1178340</v>
      </c>
      <c r="L10" s="71">
        <v>943</v>
      </c>
      <c r="M10" s="71">
        <v>1535740</v>
      </c>
      <c r="N10" s="71">
        <v>1199</v>
      </c>
      <c r="O10" s="71">
        <v>1424330</v>
      </c>
      <c r="P10" s="71">
        <v>1112</v>
      </c>
      <c r="Q10" s="64">
        <f t="shared" si="0"/>
        <v>5261430</v>
      </c>
      <c r="R10" s="64">
        <f t="shared" si="0"/>
        <v>4173</v>
      </c>
      <c r="S10" s="65" t="e">
        <f t="shared" si="1"/>
        <v>#VALUE!</v>
      </c>
      <c r="T10" s="65">
        <f t="shared" si="2"/>
        <v>1260.8267433501078</v>
      </c>
      <c r="U10" s="67">
        <v>5829890</v>
      </c>
      <c r="V10" s="68">
        <f t="shared" si="3"/>
        <v>-0.09750784320115817</v>
      </c>
      <c r="W10" s="50">
        <v>30343810</v>
      </c>
      <c r="X10" s="50">
        <v>24361</v>
      </c>
      <c r="Y10" s="70">
        <f t="shared" si="4"/>
        <v>1245.5896720167482</v>
      </c>
    </row>
    <row r="11" spans="1:25" ht="30" customHeight="1">
      <c r="A11" s="40">
        <v>8</v>
      </c>
      <c r="B11" s="41"/>
      <c r="C11" s="58" t="s">
        <v>36</v>
      </c>
      <c r="D11" s="59">
        <v>41060</v>
      </c>
      <c r="E11" s="60" t="s">
        <v>26</v>
      </c>
      <c r="F11" s="73" t="s">
        <v>37</v>
      </c>
      <c r="G11" s="61">
        <v>28</v>
      </c>
      <c r="H11" s="61">
        <v>6</v>
      </c>
      <c r="I11" s="71">
        <v>911230</v>
      </c>
      <c r="J11" s="71">
        <v>738</v>
      </c>
      <c r="K11" s="71">
        <v>1130873</v>
      </c>
      <c r="L11" s="71">
        <v>997</v>
      </c>
      <c r="M11" s="71">
        <v>1623735</v>
      </c>
      <c r="N11" s="71">
        <v>1286</v>
      </c>
      <c r="O11" s="71">
        <v>1493550</v>
      </c>
      <c r="P11" s="71">
        <v>1173</v>
      </c>
      <c r="Q11" s="64">
        <f t="shared" si="0"/>
        <v>5159388</v>
      </c>
      <c r="R11" s="64">
        <f t="shared" si="0"/>
        <v>4194</v>
      </c>
      <c r="S11" s="65">
        <f t="shared" si="1"/>
        <v>149.78571428571428</v>
      </c>
      <c r="T11" s="66">
        <f t="shared" si="2"/>
        <v>1230.1831187410587</v>
      </c>
      <c r="U11" s="67">
        <v>6042730</v>
      </c>
      <c r="V11" s="68">
        <f t="shared" si="3"/>
        <v>-0.146182602896373</v>
      </c>
      <c r="W11" s="50">
        <v>135484656</v>
      </c>
      <c r="X11" s="50">
        <v>111166</v>
      </c>
      <c r="Y11" s="70">
        <f t="shared" si="4"/>
        <v>1218.7598366406994</v>
      </c>
    </row>
    <row r="12" spans="1:25" ht="30" customHeight="1">
      <c r="A12" s="40">
        <v>9</v>
      </c>
      <c r="B12" s="41"/>
      <c r="C12" s="58" t="s">
        <v>38</v>
      </c>
      <c r="D12" s="59">
        <v>41095</v>
      </c>
      <c r="E12" s="60" t="s">
        <v>39</v>
      </c>
      <c r="F12" s="61">
        <v>11</v>
      </c>
      <c r="G12" s="61" t="s">
        <v>24</v>
      </c>
      <c r="H12" s="61">
        <v>1</v>
      </c>
      <c r="I12" s="51">
        <v>817133</v>
      </c>
      <c r="J12" s="51">
        <v>678</v>
      </c>
      <c r="K12" s="51">
        <v>898057</v>
      </c>
      <c r="L12" s="51">
        <v>740</v>
      </c>
      <c r="M12" s="51">
        <v>1212513</v>
      </c>
      <c r="N12" s="51">
        <v>988</v>
      </c>
      <c r="O12" s="51">
        <v>1134414</v>
      </c>
      <c r="P12" s="51">
        <v>933</v>
      </c>
      <c r="Q12" s="64">
        <f t="shared" si="0"/>
        <v>4062117</v>
      </c>
      <c r="R12" s="64">
        <f t="shared" si="0"/>
        <v>3339</v>
      </c>
      <c r="S12" s="65" t="e">
        <f t="shared" si="1"/>
        <v>#VALUE!</v>
      </c>
      <c r="T12" s="66">
        <f t="shared" si="2"/>
        <v>1216.5669362084457</v>
      </c>
      <c r="U12" s="67">
        <v>0</v>
      </c>
      <c r="V12" s="68">
        <f t="shared" si="3"/>
      </c>
      <c r="W12" s="50">
        <v>4062117</v>
      </c>
      <c r="X12" s="50">
        <v>3339</v>
      </c>
      <c r="Y12" s="70">
        <f t="shared" si="4"/>
        <v>1216.5669362084457</v>
      </c>
    </row>
    <row r="13" spans="1:25" ht="30" customHeight="1">
      <c r="A13" s="40">
        <v>10</v>
      </c>
      <c r="B13" s="41"/>
      <c r="C13" s="58" t="s">
        <v>40</v>
      </c>
      <c r="D13" s="59">
        <v>41095</v>
      </c>
      <c r="E13" s="60" t="s">
        <v>41</v>
      </c>
      <c r="F13" s="61">
        <v>13</v>
      </c>
      <c r="G13" s="61" t="s">
        <v>24</v>
      </c>
      <c r="H13" s="61">
        <v>1</v>
      </c>
      <c r="I13" s="74">
        <v>656260</v>
      </c>
      <c r="J13" s="74">
        <v>516</v>
      </c>
      <c r="K13" s="71">
        <v>895030</v>
      </c>
      <c r="L13" s="71">
        <v>678</v>
      </c>
      <c r="M13" s="71">
        <v>959600</v>
      </c>
      <c r="N13" s="71">
        <v>707</v>
      </c>
      <c r="O13" s="71">
        <v>862010</v>
      </c>
      <c r="P13" s="71">
        <v>633</v>
      </c>
      <c r="Q13" s="64">
        <f t="shared" si="0"/>
        <v>3372900</v>
      </c>
      <c r="R13" s="64">
        <f t="shared" si="0"/>
        <v>2534</v>
      </c>
      <c r="S13" s="65" t="e">
        <f t="shared" si="1"/>
        <v>#VALUE!</v>
      </c>
      <c r="T13" s="65">
        <f t="shared" si="2"/>
        <v>1331.0576164167323</v>
      </c>
      <c r="U13" s="67">
        <v>0</v>
      </c>
      <c r="V13" s="68">
        <f t="shared" si="3"/>
      </c>
      <c r="W13" s="75">
        <v>3372900</v>
      </c>
      <c r="X13" s="75">
        <v>2534</v>
      </c>
      <c r="Y13" s="70">
        <f t="shared" si="4"/>
        <v>1331.0576164167323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80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205405777</v>
      </c>
      <c r="R15" s="27">
        <f>SUM(R4:R14)</f>
        <v>152443</v>
      </c>
      <c r="S15" s="28">
        <f>R15/G15</f>
        <v>1905.5375</v>
      </c>
      <c r="T15" s="52">
        <f>Q15/R15</f>
        <v>1347.4267562301975</v>
      </c>
      <c r="U15" s="57">
        <v>100501706</v>
      </c>
      <c r="V15" s="38">
        <f>IF(U15&lt;&gt;0,-(U15-Q15)/U15,"")</f>
        <v>1.0438038832893046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2012-07-18T09:12:34Z</dcterms:modified>
  <cp:category/>
  <cp:version/>
  <cp:contentType/>
  <cp:contentStatus/>
</cp:coreProperties>
</file>