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<sst xmlns="http://schemas.openxmlformats.org/spreadsheetml/2006/main" count="65" uniqueCount="43">
  <si>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</si>
  <si>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</si>
  <si>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</si>
  <si>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</si>
  <si>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</si>
  <si>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</si>
  <si>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</si>
  <si>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</si>
  <si>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</si>
  <si>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</si>
  <si>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</si>
  <si>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</si>
  <si>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</si>
  <si>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</si>
  <si>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</si>
  <si>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</si>
  <si>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</si>
  <si>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</si>
  <si>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</si>
  <si>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</si>
  <si>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</si>
  <si>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Django Unchained</t>
  </si>
  <si>
    <t>InterCom</t>
  </si>
  <si>
    <t>1+43+3</t>
  </si>
  <si>
    <t>n/a</t>
  </si>
  <si>
    <t>Life of Pi</t>
  </si>
  <si>
    <t>16+34+2</t>
  </si>
  <si>
    <t>Silver Linings Playbook</t>
  </si>
  <si>
    <t>Forum Hungary</t>
  </si>
  <si>
    <t>The Hobbit: An Unexpected Journey</t>
  </si>
  <si>
    <t>40+12+1+3</t>
  </si>
  <si>
    <t>Les Miserables</t>
  </si>
  <si>
    <t>UIP</t>
  </si>
  <si>
    <t>35+30</t>
  </si>
  <si>
    <t>ParaNorman</t>
  </si>
  <si>
    <t>22+1</t>
  </si>
  <si>
    <t>Rise of the Guardians</t>
  </si>
  <si>
    <t>4+22+41</t>
  </si>
  <si>
    <t>Dredd 3D</t>
  </si>
  <si>
    <t>Parlux</t>
  </si>
  <si>
    <t>Jack Reacher</t>
  </si>
  <si>
    <t>The Impossible</t>
  </si>
  <si>
    <t>Pro Video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</si>
</sst>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16" borderId="5" applyNumberFormat="0" applyAlignment="0" applyProtection="0"/>
    <xf numFmtId="171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2" fillId="0" borderId="9" applyNumberFormat="0" applyFill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0" fontId="4" fillId="0" borderId="27" xfId="57" applyFont="1" applyBorder="1" applyAlignment="1" applyProtection="1">
      <alignment horizontal="right" vertical="center"/>
      <protection/>
    </xf>
    <xf numFmtId="0" fontId="2" fillId="0" borderId="26" xfId="57" applyFont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6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0" fontId="0" fillId="0" borderId="0" xfId="57">
      <alignment/>
      <protection/>
    </xf>
    <xf numFmtId="198" fontId="14" fillId="25" borderId="26" xfId="43" applyNumberFormat="1" applyFont="1" applyFill="1" applyBorder="1" applyAlignment="1">
      <alignment/>
    </xf>
    <xf numFmtId="198" fontId="16" fillId="25" borderId="26" xfId="43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0" fontId="36" fillId="25" borderId="26" xfId="57" applyFont="1" applyFill="1" applyBorder="1" applyAlignment="1">
      <alignment vertical="center"/>
      <protection/>
    </xf>
    <xf numFmtId="0" fontId="15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 horizontal="right"/>
    </xf>
    <xf numFmtId="0" fontId="14" fillId="25" borderId="26" xfId="57" applyFont="1" applyFill="1" applyBorder="1" applyAlignment="1">
      <alignment vertical="center"/>
      <protection/>
    </xf>
    <xf numFmtId="3" fontId="14" fillId="25" borderId="26" xfId="42" applyNumberFormat="1" applyFont="1" applyFill="1" applyBorder="1" applyAlignment="1">
      <alignment horizontal="right"/>
    </xf>
    <xf numFmtId="3" fontId="16" fillId="25" borderId="26" xfId="56" applyNumberFormat="1" applyFont="1" applyFill="1" applyBorder="1">
      <alignment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 3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0975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591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17-20 JANUARY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A13" sqref="A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7.421875" style="0" customWidth="1"/>
    <col min="4" max="4" width="13.421875" style="0" customWidth="1"/>
    <col min="5" max="5" width="17.281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8515625" style="0" customWidth="1"/>
    <col min="15" max="15" width="12.2812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5" t="s">
        <v>0</v>
      </c>
      <c r="D2" s="87" t="s">
        <v>1</v>
      </c>
      <c r="E2" s="87" t="s">
        <v>2</v>
      </c>
      <c r="F2" s="76" t="s">
        <v>3</v>
      </c>
      <c r="G2" s="76" t="s">
        <v>4</v>
      </c>
      <c r="H2" s="76" t="s">
        <v>5</v>
      </c>
      <c r="I2" s="78" t="s">
        <v>18</v>
      </c>
      <c r="J2" s="78"/>
      <c r="K2" s="78" t="s">
        <v>6</v>
      </c>
      <c r="L2" s="78"/>
      <c r="M2" s="78" t="s">
        <v>7</v>
      </c>
      <c r="N2" s="78"/>
      <c r="O2" s="78" t="s">
        <v>8</v>
      </c>
      <c r="P2" s="78"/>
      <c r="Q2" s="78" t="s">
        <v>9</v>
      </c>
      <c r="R2" s="78"/>
      <c r="S2" s="78"/>
      <c r="T2" s="78"/>
      <c r="U2" s="78" t="s">
        <v>10</v>
      </c>
      <c r="V2" s="78"/>
      <c r="W2" s="78" t="s">
        <v>11</v>
      </c>
      <c r="X2" s="78"/>
      <c r="Y2" s="81"/>
    </row>
    <row r="3" spans="1:25" ht="30" customHeight="1">
      <c r="A3" s="13"/>
      <c r="B3" s="14"/>
      <c r="C3" s="86"/>
      <c r="D3" s="88"/>
      <c r="E3" s="89"/>
      <c r="F3" s="77"/>
      <c r="G3" s="77"/>
      <c r="H3" s="77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3" t="s">
        <v>15</v>
      </c>
      <c r="U3" s="44" t="s">
        <v>12</v>
      </c>
      <c r="V3" s="45" t="s">
        <v>16</v>
      </c>
      <c r="W3" s="41" t="s">
        <v>12</v>
      </c>
      <c r="X3" s="41" t="s">
        <v>13</v>
      </c>
      <c r="Y3" s="43" t="s">
        <v>15</v>
      </c>
    </row>
    <row r="4" spans="1:25" s="65" customFormat="1" ht="30" customHeight="1">
      <c r="A4" s="53">
        <v>1</v>
      </c>
      <c r="B4" s="54"/>
      <c r="C4" s="55" t="s">
        <v>21</v>
      </c>
      <c r="D4" s="56">
        <v>41291</v>
      </c>
      <c r="E4" s="57" t="s">
        <v>22</v>
      </c>
      <c r="F4" s="58" t="s">
        <v>23</v>
      </c>
      <c r="G4" s="58" t="s">
        <v>24</v>
      </c>
      <c r="H4" s="58">
        <v>1</v>
      </c>
      <c r="I4" s="59">
        <v>9569202</v>
      </c>
      <c r="J4" s="59">
        <v>7386</v>
      </c>
      <c r="K4" s="59">
        <v>12036081</v>
      </c>
      <c r="L4" s="59">
        <v>9318</v>
      </c>
      <c r="M4" s="59">
        <v>24413437</v>
      </c>
      <c r="N4" s="59">
        <v>18406</v>
      </c>
      <c r="O4" s="59">
        <v>18072850</v>
      </c>
      <c r="P4" s="59">
        <v>13506</v>
      </c>
      <c r="Q4" s="60">
        <f aca="true" t="shared" si="0" ref="Q4:R13">+I4+K4+M4+O4</f>
        <v>64091570</v>
      </c>
      <c r="R4" s="60">
        <f t="shared" si="0"/>
        <v>48616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1318.322568701662</v>
      </c>
      <c r="U4" s="62">
        <v>0</v>
      </c>
      <c r="V4" s="63">
        <f aca="true" t="shared" si="3" ref="V4:V13">IF(U4&lt;&gt;0,-(U4-Q4)/U4,"")</f>
      </c>
      <c r="W4" s="64">
        <v>64091570</v>
      </c>
      <c r="X4" s="64">
        <v>48616</v>
      </c>
      <c r="Y4" s="61">
        <f aca="true" t="shared" si="4" ref="Y4:Y13">W4/X4</f>
        <v>1318.322568701662</v>
      </c>
    </row>
    <row r="5" spans="1:25" s="65" customFormat="1" ht="30" customHeight="1">
      <c r="A5" s="53">
        <v>2</v>
      </c>
      <c r="B5" s="54"/>
      <c r="C5" s="55" t="s">
        <v>25</v>
      </c>
      <c r="D5" s="56">
        <v>41263</v>
      </c>
      <c r="E5" s="57" t="s">
        <v>22</v>
      </c>
      <c r="F5" s="58" t="s">
        <v>26</v>
      </c>
      <c r="G5" s="58" t="s">
        <v>24</v>
      </c>
      <c r="H5" s="58">
        <v>5</v>
      </c>
      <c r="I5" s="66">
        <v>2030250</v>
      </c>
      <c r="J5" s="66">
        <v>1499</v>
      </c>
      <c r="K5" s="66">
        <v>3451650</v>
      </c>
      <c r="L5" s="66">
        <v>2372</v>
      </c>
      <c r="M5" s="66">
        <v>9842565</v>
      </c>
      <c r="N5" s="66">
        <v>6718</v>
      </c>
      <c r="O5" s="66">
        <v>6668170</v>
      </c>
      <c r="P5" s="66">
        <v>4507</v>
      </c>
      <c r="Q5" s="60">
        <f t="shared" si="0"/>
        <v>21992635</v>
      </c>
      <c r="R5" s="60">
        <f t="shared" si="0"/>
        <v>15096</v>
      </c>
      <c r="S5" s="61" t="e">
        <f t="shared" si="1"/>
        <v>#VALUE!</v>
      </c>
      <c r="T5" s="61">
        <f t="shared" si="2"/>
        <v>1456.8518150503444</v>
      </c>
      <c r="U5" s="62">
        <v>38317700</v>
      </c>
      <c r="V5" s="63">
        <f t="shared" si="3"/>
        <v>-0.4260450131401415</v>
      </c>
      <c r="W5" s="67">
        <v>347239740</v>
      </c>
      <c r="X5" s="67">
        <v>240563</v>
      </c>
      <c r="Y5" s="61">
        <f t="shared" si="4"/>
        <v>1443.4461658692317</v>
      </c>
    </row>
    <row r="6" spans="1:25" s="65" customFormat="1" ht="30" customHeight="1">
      <c r="A6" s="53">
        <v>3</v>
      </c>
      <c r="B6" s="54"/>
      <c r="C6" s="55" t="s">
        <v>27</v>
      </c>
      <c r="D6" s="56">
        <v>41284</v>
      </c>
      <c r="E6" s="57" t="s">
        <v>28</v>
      </c>
      <c r="F6" s="58">
        <v>21</v>
      </c>
      <c r="G6" s="58" t="s">
        <v>24</v>
      </c>
      <c r="H6" s="58">
        <v>2</v>
      </c>
      <c r="I6" s="68">
        <v>1417716</v>
      </c>
      <c r="J6" s="68">
        <v>1055</v>
      </c>
      <c r="K6" s="68">
        <v>2441580</v>
      </c>
      <c r="L6" s="68">
        <v>1814</v>
      </c>
      <c r="M6" s="68">
        <v>5254340</v>
      </c>
      <c r="N6" s="68">
        <v>3811</v>
      </c>
      <c r="O6" s="68">
        <v>3216094</v>
      </c>
      <c r="P6" s="68">
        <v>2330</v>
      </c>
      <c r="Q6" s="60">
        <f t="shared" si="0"/>
        <v>12329730</v>
      </c>
      <c r="R6" s="60">
        <f t="shared" si="0"/>
        <v>9010</v>
      </c>
      <c r="S6" s="61" t="e">
        <f t="shared" si="1"/>
        <v>#VALUE!</v>
      </c>
      <c r="T6" s="61">
        <f t="shared" si="2"/>
        <v>1368.449500554939</v>
      </c>
      <c r="U6" s="62">
        <v>18175106</v>
      </c>
      <c r="V6" s="63">
        <f t="shared" si="3"/>
        <v>-0.3216144103918844</v>
      </c>
      <c r="W6" s="46">
        <v>35601431</v>
      </c>
      <c r="X6" s="46">
        <v>26440</v>
      </c>
      <c r="Y6" s="61">
        <f t="shared" si="4"/>
        <v>1346.4989031770046</v>
      </c>
    </row>
    <row r="7" spans="1:25" s="65" customFormat="1" ht="30" customHeight="1">
      <c r="A7" s="53">
        <v>4</v>
      </c>
      <c r="B7" s="54"/>
      <c r="C7" s="55" t="s">
        <v>29</v>
      </c>
      <c r="D7" s="56">
        <v>41256</v>
      </c>
      <c r="E7" s="57" t="s">
        <v>28</v>
      </c>
      <c r="F7" s="58" t="s">
        <v>30</v>
      </c>
      <c r="G7" s="58" t="s">
        <v>24</v>
      </c>
      <c r="H7" s="58">
        <v>6</v>
      </c>
      <c r="I7" s="68">
        <v>1075590</v>
      </c>
      <c r="J7" s="68">
        <v>728</v>
      </c>
      <c r="K7" s="68">
        <v>1882330</v>
      </c>
      <c r="L7" s="68">
        <v>1275</v>
      </c>
      <c r="M7" s="68">
        <v>5753898</v>
      </c>
      <c r="N7" s="68">
        <v>3808</v>
      </c>
      <c r="O7" s="68">
        <v>3582584</v>
      </c>
      <c r="P7" s="68">
        <v>2385</v>
      </c>
      <c r="Q7" s="60">
        <f t="shared" si="0"/>
        <v>12294402</v>
      </c>
      <c r="R7" s="60">
        <f t="shared" si="0"/>
        <v>8196</v>
      </c>
      <c r="S7" s="61" t="e">
        <f t="shared" si="1"/>
        <v>#VALUE!</v>
      </c>
      <c r="T7" s="61">
        <f t="shared" si="2"/>
        <v>1500.0490483162519</v>
      </c>
      <c r="U7" s="62">
        <v>22929095</v>
      </c>
      <c r="V7" s="63">
        <f t="shared" si="3"/>
        <v>-0.46380779529240035</v>
      </c>
      <c r="W7" s="46">
        <v>489943038</v>
      </c>
      <c r="X7" s="46">
        <v>345464</v>
      </c>
      <c r="Y7" s="61">
        <f t="shared" si="4"/>
        <v>1418.2173482620476</v>
      </c>
    </row>
    <row r="8" spans="1:25" s="65" customFormat="1" ht="30" customHeight="1">
      <c r="A8" s="53">
        <v>5</v>
      </c>
      <c r="B8" s="54"/>
      <c r="C8" s="55" t="s">
        <v>31</v>
      </c>
      <c r="D8" s="56">
        <v>41270</v>
      </c>
      <c r="E8" s="57" t="s">
        <v>32</v>
      </c>
      <c r="F8" s="58" t="s">
        <v>33</v>
      </c>
      <c r="G8" s="58">
        <v>45</v>
      </c>
      <c r="H8" s="58">
        <v>4</v>
      </c>
      <c r="I8" s="68">
        <v>725310</v>
      </c>
      <c r="J8" s="68">
        <v>590</v>
      </c>
      <c r="K8" s="68">
        <v>1177011</v>
      </c>
      <c r="L8" s="68">
        <v>949</v>
      </c>
      <c r="M8" s="68">
        <v>2840590</v>
      </c>
      <c r="N8" s="68">
        <v>2194</v>
      </c>
      <c r="O8" s="68">
        <v>1957240</v>
      </c>
      <c r="P8" s="68">
        <v>1516</v>
      </c>
      <c r="Q8" s="60">
        <f t="shared" si="0"/>
        <v>6700151</v>
      </c>
      <c r="R8" s="60">
        <f t="shared" si="0"/>
        <v>5249</v>
      </c>
      <c r="S8" s="61">
        <f t="shared" si="1"/>
        <v>116.64444444444445</v>
      </c>
      <c r="T8" s="61">
        <f t="shared" si="2"/>
        <v>1276.462373785483</v>
      </c>
      <c r="U8" s="62">
        <v>11197789</v>
      </c>
      <c r="V8" s="63">
        <f t="shared" si="3"/>
        <v>-0.40165411225376724</v>
      </c>
      <c r="W8" s="46">
        <v>91225085</v>
      </c>
      <c r="X8" s="46">
        <v>73689</v>
      </c>
      <c r="Y8" s="61">
        <f t="shared" si="4"/>
        <v>1237.9742566733162</v>
      </c>
    </row>
    <row r="9" spans="1:25" s="65" customFormat="1" ht="30" customHeight="1">
      <c r="A9" s="53">
        <v>6</v>
      </c>
      <c r="B9" s="54"/>
      <c r="C9" s="73" t="s">
        <v>40</v>
      </c>
      <c r="D9" s="56">
        <v>41277</v>
      </c>
      <c r="E9" s="57" t="s">
        <v>32</v>
      </c>
      <c r="F9" s="58">
        <v>36</v>
      </c>
      <c r="G9" s="58">
        <v>36</v>
      </c>
      <c r="H9" s="58">
        <v>3</v>
      </c>
      <c r="I9" s="68">
        <v>621890</v>
      </c>
      <c r="J9" s="68">
        <v>458</v>
      </c>
      <c r="K9" s="68">
        <v>1057350</v>
      </c>
      <c r="L9" s="68">
        <v>787</v>
      </c>
      <c r="M9" s="68">
        <v>2819140</v>
      </c>
      <c r="N9" s="68">
        <v>2060</v>
      </c>
      <c r="O9" s="68">
        <v>1569310</v>
      </c>
      <c r="P9" s="68">
        <v>1136</v>
      </c>
      <c r="Q9" s="60">
        <f t="shared" si="0"/>
        <v>6067690</v>
      </c>
      <c r="R9" s="60">
        <f t="shared" si="0"/>
        <v>4441</v>
      </c>
      <c r="S9" s="61">
        <f t="shared" si="1"/>
        <v>123.36111111111111</v>
      </c>
      <c r="T9" s="61">
        <f t="shared" si="2"/>
        <v>1366.2891240711551</v>
      </c>
      <c r="U9" s="62">
        <v>12825102</v>
      </c>
      <c r="V9" s="63">
        <f t="shared" si="3"/>
        <v>-0.5268895327304219</v>
      </c>
      <c r="W9" s="46">
        <v>51003775</v>
      </c>
      <c r="X9" s="46">
        <v>38704</v>
      </c>
      <c r="Y9" s="61">
        <f t="shared" si="4"/>
        <v>1317.7907968168665</v>
      </c>
    </row>
    <row r="10" spans="1:25" s="65" customFormat="1" ht="30" customHeight="1">
      <c r="A10" s="53">
        <v>7</v>
      </c>
      <c r="B10" s="54"/>
      <c r="C10" s="55" t="s">
        <v>36</v>
      </c>
      <c r="D10" s="56">
        <v>41242</v>
      </c>
      <c r="E10" s="57" t="s">
        <v>32</v>
      </c>
      <c r="F10" s="58" t="s">
        <v>37</v>
      </c>
      <c r="G10" s="58">
        <v>69</v>
      </c>
      <c r="H10" s="58">
        <v>8</v>
      </c>
      <c r="I10" s="68">
        <v>234740</v>
      </c>
      <c r="J10" s="68">
        <v>224</v>
      </c>
      <c r="K10" s="68">
        <v>364570</v>
      </c>
      <c r="L10" s="68">
        <v>312</v>
      </c>
      <c r="M10" s="68">
        <v>2240940</v>
      </c>
      <c r="N10" s="68">
        <v>1718</v>
      </c>
      <c r="O10" s="68">
        <v>2419610</v>
      </c>
      <c r="P10" s="68">
        <v>1853</v>
      </c>
      <c r="Q10" s="60">
        <f>+I10+K10+M10+O10</f>
        <v>5259860</v>
      </c>
      <c r="R10" s="60">
        <f>+J10+L10+N10+P10</f>
        <v>4107</v>
      </c>
      <c r="S10" s="61">
        <f>IF(Q10&lt;&gt;0,R10/G10,"")</f>
        <v>59.52173913043478</v>
      </c>
      <c r="T10" s="61">
        <f>IF(Q10&lt;&gt;0,Q10/R10,"")</f>
        <v>1280.7061115169224</v>
      </c>
      <c r="U10" s="62">
        <v>7535894</v>
      </c>
      <c r="V10" s="63">
        <f>IF(U10&lt;&gt;0,-(U10-Q10)/U10,"")</f>
        <v>-0.3020257450542696</v>
      </c>
      <c r="W10" s="46">
        <v>217591984</v>
      </c>
      <c r="X10" s="46">
        <v>169756</v>
      </c>
      <c r="Y10" s="61">
        <f>W10/X10</f>
        <v>1281.7925964325266</v>
      </c>
    </row>
    <row r="11" spans="1:25" s="65" customFormat="1" ht="30" customHeight="1">
      <c r="A11" s="53">
        <v>8</v>
      </c>
      <c r="B11" s="54"/>
      <c r="C11" s="69" t="s">
        <v>34</v>
      </c>
      <c r="D11" s="56">
        <v>41284</v>
      </c>
      <c r="E11" s="70" t="s">
        <v>32</v>
      </c>
      <c r="F11" s="71" t="s">
        <v>35</v>
      </c>
      <c r="G11" s="71">
        <v>23</v>
      </c>
      <c r="H11" s="71">
        <v>2</v>
      </c>
      <c r="I11" s="68">
        <v>166230</v>
      </c>
      <c r="J11" s="68">
        <v>124</v>
      </c>
      <c r="K11" s="68">
        <v>560430</v>
      </c>
      <c r="L11" s="68">
        <v>404</v>
      </c>
      <c r="M11" s="68">
        <v>2120100</v>
      </c>
      <c r="N11" s="68">
        <v>1462</v>
      </c>
      <c r="O11" s="68">
        <v>1812640</v>
      </c>
      <c r="P11" s="68">
        <v>1244</v>
      </c>
      <c r="Q11" s="60">
        <f t="shared" si="0"/>
        <v>4659400</v>
      </c>
      <c r="R11" s="60">
        <f t="shared" si="0"/>
        <v>3234</v>
      </c>
      <c r="S11" s="61">
        <f t="shared" si="1"/>
        <v>140.6086956521739</v>
      </c>
      <c r="T11" s="61">
        <f t="shared" si="2"/>
        <v>1440.7544836116265</v>
      </c>
      <c r="U11" s="62">
        <v>9332125</v>
      </c>
      <c r="V11" s="63">
        <f t="shared" si="3"/>
        <v>-0.5007139317143737</v>
      </c>
      <c r="W11" s="46">
        <v>15010945</v>
      </c>
      <c r="X11" s="46">
        <v>3234</v>
      </c>
      <c r="Y11" s="61">
        <f t="shared" si="4"/>
        <v>4641.603277674706</v>
      </c>
    </row>
    <row r="12" spans="1:25" s="65" customFormat="1" ht="30" customHeight="1">
      <c r="A12" s="53">
        <v>9</v>
      </c>
      <c r="B12" s="54"/>
      <c r="C12" s="55" t="s">
        <v>38</v>
      </c>
      <c r="D12" s="56">
        <v>41284</v>
      </c>
      <c r="E12" s="57" t="s">
        <v>39</v>
      </c>
      <c r="F12" s="58">
        <v>31</v>
      </c>
      <c r="G12" s="58" t="s">
        <v>24</v>
      </c>
      <c r="H12" s="58">
        <v>2</v>
      </c>
      <c r="I12" s="72">
        <v>503070</v>
      </c>
      <c r="J12" s="72">
        <v>313</v>
      </c>
      <c r="K12" s="72">
        <v>734730</v>
      </c>
      <c r="L12" s="72">
        <v>487</v>
      </c>
      <c r="M12" s="72">
        <v>1910090</v>
      </c>
      <c r="N12" s="72">
        <v>1258</v>
      </c>
      <c r="O12" s="72">
        <v>1219880</v>
      </c>
      <c r="P12" s="72">
        <v>767</v>
      </c>
      <c r="Q12" s="60">
        <f t="shared" si="0"/>
        <v>4367770</v>
      </c>
      <c r="R12" s="60">
        <f t="shared" si="0"/>
        <v>2825</v>
      </c>
      <c r="S12" s="61" t="e">
        <f t="shared" si="1"/>
        <v>#VALUE!</v>
      </c>
      <c r="T12" s="61">
        <f t="shared" si="2"/>
        <v>1546.1132743362832</v>
      </c>
      <c r="U12" s="62">
        <v>12465154</v>
      </c>
      <c r="V12" s="63">
        <f t="shared" si="3"/>
        <v>-0.6496016013921689</v>
      </c>
      <c r="W12" s="62">
        <v>19725255</v>
      </c>
      <c r="X12" s="62">
        <v>12938</v>
      </c>
      <c r="Y12" s="61">
        <f t="shared" si="4"/>
        <v>1524.5984696243625</v>
      </c>
    </row>
    <row r="13" spans="1:25" s="65" customFormat="1" ht="30" customHeight="1">
      <c r="A13" s="53">
        <v>10</v>
      </c>
      <c r="B13" s="54"/>
      <c r="C13" s="55" t="s">
        <v>41</v>
      </c>
      <c r="D13" s="56">
        <v>41277</v>
      </c>
      <c r="E13" s="57" t="s">
        <v>42</v>
      </c>
      <c r="F13" s="58">
        <v>24</v>
      </c>
      <c r="G13" s="58" t="s">
        <v>24</v>
      </c>
      <c r="H13" s="58">
        <v>3</v>
      </c>
      <c r="I13" s="74">
        <v>346680</v>
      </c>
      <c r="J13" s="74">
        <v>259</v>
      </c>
      <c r="K13" s="74">
        <v>501360</v>
      </c>
      <c r="L13" s="74">
        <v>370</v>
      </c>
      <c r="M13" s="74">
        <v>1429700</v>
      </c>
      <c r="N13" s="74">
        <v>1037</v>
      </c>
      <c r="O13" s="74">
        <v>1015280</v>
      </c>
      <c r="P13" s="74">
        <v>738</v>
      </c>
      <c r="Q13" s="60">
        <f t="shared" si="0"/>
        <v>3293020</v>
      </c>
      <c r="R13" s="60">
        <f t="shared" si="0"/>
        <v>2404</v>
      </c>
      <c r="S13" s="61" t="e">
        <f t="shared" si="1"/>
        <v>#VALUE!</v>
      </c>
      <c r="T13" s="61">
        <f t="shared" si="2"/>
        <v>1369.8086522462563</v>
      </c>
      <c r="U13" s="62">
        <v>6332950</v>
      </c>
      <c r="V13" s="63">
        <f t="shared" si="3"/>
        <v>-0.4800180010895396</v>
      </c>
      <c r="W13" s="75">
        <v>23814835</v>
      </c>
      <c r="X13" s="75">
        <v>17853</v>
      </c>
      <c r="Y13" s="61">
        <f t="shared" si="4"/>
        <v>1333.940234134319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8"/>
      <c r="J14" s="48"/>
      <c r="K14" s="48"/>
      <c r="L14" s="48"/>
      <c r="M14" s="48"/>
      <c r="N14" s="48"/>
      <c r="O14" s="48"/>
      <c r="P14" s="48"/>
      <c r="Q14" s="49"/>
      <c r="R14" s="50"/>
      <c r="S14" s="51"/>
      <c r="T14" s="48"/>
      <c r="U14" s="48"/>
      <c r="V14" s="48"/>
      <c r="W14" s="48"/>
      <c r="X14" s="48"/>
      <c r="Y14" s="48"/>
    </row>
    <row r="15" spans="1:25" ht="17.25" thickBot="1">
      <c r="A15" s="22"/>
      <c r="B15" s="82" t="s">
        <v>17</v>
      </c>
      <c r="C15" s="83"/>
      <c r="D15" s="83"/>
      <c r="E15" s="84"/>
      <c r="F15" s="23"/>
      <c r="G15" s="23">
        <f>SUM(G4:G14)</f>
        <v>173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141056228</v>
      </c>
      <c r="R15" s="27">
        <f>SUM(R4:R14)</f>
        <v>103178</v>
      </c>
      <c r="S15" s="28">
        <f>R15/G15</f>
        <v>596.4046242774566</v>
      </c>
      <c r="T15" s="47">
        <f>Q15/R15</f>
        <v>1367.1153540483435</v>
      </c>
      <c r="U15" s="52">
        <v>145308625</v>
      </c>
      <c r="V15" s="38">
        <f>IF(U15&lt;&gt;0,-(U15-Q15)/U15,"")</f>
        <v>-0.029264587700833313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9" t="s">
        <v>19</v>
      </c>
      <c r="V16" s="79"/>
      <c r="W16" s="79"/>
      <c r="X16" s="79"/>
      <c r="Y16" s="7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0"/>
      <c r="V17" s="80"/>
      <c r="W17" s="80"/>
      <c r="X17" s="80"/>
      <c r="Y17" s="8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0"/>
      <c r="V18" s="80"/>
      <c r="W18" s="80"/>
      <c r="X18" s="80"/>
      <c r="Y18" s="80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2013-01-21T14:43:48Z</dcterms:modified>
  <cp:category/>
  <cp:version/>
  <cp:contentType/>
  <cp:contentStatus/>
</cp:coreProperties>
</file>