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9" sheetId="1" r:id="rId1"/>
  </sheets>
  <definedNames/>
  <calcPr calcMode="manual" fullCalcOnLoad="1"/>
</workbook>
</file>

<file path=xl/sharedStrings.xml><?xml version="1.0" encoding="utf-8"?>
<sst xmlns="http://schemas.openxmlformats.org/spreadsheetml/2006/main" count="68" uniqueCount="44">
  <si>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</si>
  <si>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</si>
  <si>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</si>
  <si>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</si>
  <si>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</si>
  <si>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</si>
  <si>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</si>
  <si>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</si>
  <si>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</si>
  <si>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</si>
  <si>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</si>
  <si>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</si>
  <si>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</si>
  <si>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</si>
  <si>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</si>
  <si>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</si>
  <si>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</si>
  <si>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</si>
  <si>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</si>
  <si>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</si>
  <si>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Grown Ups 2</t>
  </si>
  <si>
    <t>InterCom</t>
  </si>
  <si>
    <t>39+1</t>
  </si>
  <si>
    <t>n/a</t>
  </si>
  <si>
    <t>Despicable Me 2</t>
  </si>
  <si>
    <t>UIP</t>
  </si>
  <si>
    <t>30+47+2</t>
  </si>
  <si>
    <t>Pacific Rim</t>
  </si>
  <si>
    <t>26+38+2</t>
  </si>
  <si>
    <t>R.I.P.D.</t>
  </si>
  <si>
    <t>21+29+3</t>
  </si>
  <si>
    <t>The Heat</t>
  </si>
  <si>
    <t>31+1</t>
  </si>
  <si>
    <t>The Lone Ranger</t>
  </si>
  <si>
    <t>Forum Hungary</t>
  </si>
  <si>
    <t>44+12+1</t>
  </si>
  <si>
    <t>Monsters University</t>
  </si>
  <si>
    <t>30+40</t>
  </si>
  <si>
    <t>World War Z</t>
  </si>
  <si>
    <t>25+36+3</t>
  </si>
  <si>
    <t>Now You See Me</t>
  </si>
  <si>
    <t>Pro Video</t>
  </si>
  <si>
    <t>The Internship</t>
  </si>
  <si>
    <t>38+1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</si>
</sst>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171" fontId="34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198" fontId="14" fillId="0" borderId="26" xfId="39" applyNumberFormat="1" applyFont="1" applyBorder="1" applyAlignment="1">
      <alignment/>
    </xf>
    <xf numFmtId="198" fontId="14" fillId="0" borderId="26" xfId="39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198" fontId="15" fillId="0" borderId="26" xfId="39" applyNumberFormat="1" applyFont="1" applyBorder="1" applyAlignment="1">
      <alignment/>
    </xf>
    <xf numFmtId="3" fontId="14" fillId="25" borderId="26" xfId="0" applyNumberFormat="1" applyFont="1" applyFill="1" applyBorder="1" applyAlignment="1">
      <alignment/>
    </xf>
    <xf numFmtId="198" fontId="14" fillId="0" borderId="26" xfId="43" applyNumberFormat="1" applyFont="1" applyBorder="1" applyAlignment="1">
      <alignment/>
    </xf>
    <xf numFmtId="198" fontId="14" fillId="0" borderId="26" xfId="43" applyNumberFormat="1" applyFont="1" applyFill="1" applyBorder="1" applyAlignment="1">
      <alignment/>
    </xf>
    <xf numFmtId="198" fontId="15" fillId="0" borderId="26" xfId="43" applyNumberFormat="1" applyFont="1" applyBorder="1" applyAlignment="1">
      <alignment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6" applyNumberFormat="1" applyFont="1" applyFill="1" applyBorder="1">
      <alignment/>
      <protection/>
    </xf>
    <xf numFmtId="0" fontId="35" fillId="25" borderId="26" xfId="57" applyFont="1" applyFill="1" applyBorder="1" applyAlignment="1">
      <alignment vertical="center"/>
      <protection/>
    </xf>
    <xf numFmtId="0" fontId="14" fillId="25" borderId="26" xfId="57" applyFont="1" applyFill="1" applyBorder="1" applyAlignment="1" applyProtection="1">
      <alignment horizontal="left" vertical="center"/>
      <protection locked="0"/>
    </xf>
    <xf numFmtId="0" fontId="14" fillId="25" borderId="26" xfId="57" applyFont="1" applyFill="1" applyBorder="1" applyAlignment="1" applyProtection="1">
      <alignment horizontal="center" vertical="center"/>
      <protection locked="0"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0973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6685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29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18-21 JULY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12" sqref="C12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0.28125" style="0" customWidth="1"/>
    <col min="4" max="4" width="13.7109375" style="0" customWidth="1"/>
    <col min="5" max="5" width="16.8515625" style="0" customWidth="1"/>
    <col min="6" max="6" width="11.4218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8" t="s">
        <v>0</v>
      </c>
      <c r="D2" s="80" t="s">
        <v>1</v>
      </c>
      <c r="E2" s="80" t="s">
        <v>2</v>
      </c>
      <c r="F2" s="84" t="s">
        <v>3</v>
      </c>
      <c r="G2" s="84" t="s">
        <v>4</v>
      </c>
      <c r="H2" s="84" t="s">
        <v>5</v>
      </c>
      <c r="I2" s="83" t="s">
        <v>18</v>
      </c>
      <c r="J2" s="83"/>
      <c r="K2" s="83" t="s">
        <v>6</v>
      </c>
      <c r="L2" s="83"/>
      <c r="M2" s="83" t="s">
        <v>7</v>
      </c>
      <c r="N2" s="83"/>
      <c r="O2" s="83" t="s">
        <v>8</v>
      </c>
      <c r="P2" s="83"/>
      <c r="Q2" s="83" t="s">
        <v>9</v>
      </c>
      <c r="R2" s="83"/>
      <c r="S2" s="83"/>
      <c r="T2" s="83"/>
      <c r="U2" s="83" t="s">
        <v>10</v>
      </c>
      <c r="V2" s="83"/>
      <c r="W2" s="83" t="s">
        <v>11</v>
      </c>
      <c r="X2" s="83"/>
      <c r="Y2" s="88"/>
    </row>
    <row r="3" spans="1:25" ht="30" customHeight="1">
      <c r="A3" s="13"/>
      <c r="B3" s="14"/>
      <c r="C3" s="79"/>
      <c r="D3" s="81"/>
      <c r="E3" s="82"/>
      <c r="F3" s="85"/>
      <c r="G3" s="85"/>
      <c r="H3" s="8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20</v>
      </c>
      <c r="D4" s="56">
        <v>41473</v>
      </c>
      <c r="E4" s="57" t="s">
        <v>21</v>
      </c>
      <c r="F4" s="58" t="s">
        <v>22</v>
      </c>
      <c r="G4" s="58" t="s">
        <v>23</v>
      </c>
      <c r="H4" s="58">
        <v>1</v>
      </c>
      <c r="I4" s="59">
        <v>13137655</v>
      </c>
      <c r="J4" s="60">
        <v>10690</v>
      </c>
      <c r="K4" s="60">
        <v>13537705</v>
      </c>
      <c r="L4" s="60">
        <v>10763</v>
      </c>
      <c r="M4" s="60">
        <v>17801170</v>
      </c>
      <c r="N4" s="60">
        <v>13801</v>
      </c>
      <c r="O4" s="60">
        <v>16833955</v>
      </c>
      <c r="P4" s="60">
        <v>13107</v>
      </c>
      <c r="Q4" s="61">
        <f aca="true" t="shared" si="0" ref="Q4:R13">+I4+K4+M4+O4</f>
        <v>61310485</v>
      </c>
      <c r="R4" s="61">
        <f t="shared" si="0"/>
        <v>48361</v>
      </c>
      <c r="S4" s="62" t="e">
        <f aca="true" t="shared" si="1" ref="S4:S13">IF(Q4&lt;&gt;0,R4/G4,"")</f>
        <v>#VALUE!</v>
      </c>
      <c r="T4" s="62">
        <f aca="true" t="shared" si="2" ref="T4:T13">IF(Q4&lt;&gt;0,Q4/R4,"")</f>
        <v>1267.767105725688</v>
      </c>
      <c r="U4" s="63">
        <v>0</v>
      </c>
      <c r="V4" s="64">
        <f aca="true" t="shared" si="3" ref="V4:V13">IF(U4&lt;&gt;0,-(U4-Q4)/U4,"")</f>
      </c>
      <c r="W4" s="65">
        <v>61310485</v>
      </c>
      <c r="X4" s="65">
        <v>48361</v>
      </c>
      <c r="Y4" s="62">
        <f aca="true" t="shared" si="4" ref="Y4:Y13">W4/X4</f>
        <v>1267.767105725688</v>
      </c>
    </row>
    <row r="5" spans="1:25" ht="30" customHeight="1">
      <c r="A5" s="40">
        <v>2</v>
      </c>
      <c r="B5" s="41"/>
      <c r="C5" s="55" t="s">
        <v>24</v>
      </c>
      <c r="D5" s="56">
        <v>41459</v>
      </c>
      <c r="E5" s="57" t="s">
        <v>25</v>
      </c>
      <c r="F5" s="58" t="s">
        <v>26</v>
      </c>
      <c r="G5" s="58">
        <v>78</v>
      </c>
      <c r="H5" s="58">
        <v>3</v>
      </c>
      <c r="I5" s="66">
        <v>6827944</v>
      </c>
      <c r="J5" s="66">
        <v>5355</v>
      </c>
      <c r="K5" s="66">
        <v>6837357</v>
      </c>
      <c r="L5" s="66">
        <v>5074</v>
      </c>
      <c r="M5" s="66">
        <v>10319420</v>
      </c>
      <c r="N5" s="66">
        <v>7663</v>
      </c>
      <c r="O5" s="66">
        <v>10559974</v>
      </c>
      <c r="P5" s="66">
        <v>7905</v>
      </c>
      <c r="Q5" s="61">
        <f t="shared" si="0"/>
        <v>34544695</v>
      </c>
      <c r="R5" s="61">
        <f t="shared" si="0"/>
        <v>25997</v>
      </c>
      <c r="S5" s="62">
        <f t="shared" si="1"/>
        <v>333.29487179487177</v>
      </c>
      <c r="T5" s="62">
        <f t="shared" si="2"/>
        <v>1328.7954379351463</v>
      </c>
      <c r="U5" s="63">
        <v>67160336</v>
      </c>
      <c r="V5" s="64">
        <f t="shared" si="3"/>
        <v>-0.4856384429047526</v>
      </c>
      <c r="W5" s="48">
        <v>282844257</v>
      </c>
      <c r="X5" s="48">
        <v>214077</v>
      </c>
      <c r="Y5" s="62">
        <f t="shared" si="4"/>
        <v>1321.2267408455837</v>
      </c>
    </row>
    <row r="6" spans="1:25" ht="30" customHeight="1">
      <c r="A6" s="40">
        <v>3</v>
      </c>
      <c r="B6" s="41"/>
      <c r="C6" s="55" t="s">
        <v>27</v>
      </c>
      <c r="D6" s="56">
        <v>41466</v>
      </c>
      <c r="E6" s="57" t="s">
        <v>21</v>
      </c>
      <c r="F6" s="58" t="s">
        <v>28</v>
      </c>
      <c r="G6" s="58" t="s">
        <v>23</v>
      </c>
      <c r="H6" s="58">
        <v>2</v>
      </c>
      <c r="I6" s="67">
        <v>3850392</v>
      </c>
      <c r="J6" s="68">
        <v>2611</v>
      </c>
      <c r="K6" s="68">
        <v>4845342</v>
      </c>
      <c r="L6" s="68">
        <v>3290</v>
      </c>
      <c r="M6" s="68">
        <v>7421588</v>
      </c>
      <c r="N6" s="68">
        <v>4927</v>
      </c>
      <c r="O6" s="68">
        <v>6138546</v>
      </c>
      <c r="P6" s="68">
        <v>4077</v>
      </c>
      <c r="Q6" s="61">
        <f t="shared" si="0"/>
        <v>22255868</v>
      </c>
      <c r="R6" s="61">
        <f t="shared" si="0"/>
        <v>14905</v>
      </c>
      <c r="S6" s="62" t="e">
        <f t="shared" si="1"/>
        <v>#VALUE!</v>
      </c>
      <c r="T6" s="62">
        <f t="shared" si="2"/>
        <v>1493.181348540758</v>
      </c>
      <c r="U6" s="63">
        <v>48897806</v>
      </c>
      <c r="V6" s="64">
        <f t="shared" si="3"/>
        <v>-0.5448493537726417</v>
      </c>
      <c r="W6" s="69">
        <v>90359551</v>
      </c>
      <c r="X6" s="69">
        <v>61268</v>
      </c>
      <c r="Y6" s="62">
        <f t="shared" si="4"/>
        <v>1474.824557681008</v>
      </c>
    </row>
    <row r="7" spans="1:25" ht="30" customHeight="1">
      <c r="A7" s="40">
        <v>4</v>
      </c>
      <c r="B7" s="41"/>
      <c r="C7" s="55" t="s">
        <v>29</v>
      </c>
      <c r="D7" s="56">
        <v>41473</v>
      </c>
      <c r="E7" s="57" t="s">
        <v>25</v>
      </c>
      <c r="F7" s="58" t="s">
        <v>30</v>
      </c>
      <c r="G7" s="58">
        <v>51</v>
      </c>
      <c r="H7" s="58">
        <v>1</v>
      </c>
      <c r="I7" s="66">
        <v>2836966</v>
      </c>
      <c r="J7" s="66">
        <v>1934</v>
      </c>
      <c r="K7" s="66">
        <v>2913525</v>
      </c>
      <c r="L7" s="66">
        <v>1958</v>
      </c>
      <c r="M7" s="66">
        <v>4514131</v>
      </c>
      <c r="N7" s="66">
        <v>3023</v>
      </c>
      <c r="O7" s="66">
        <v>4107475</v>
      </c>
      <c r="P7" s="66">
        <v>2737</v>
      </c>
      <c r="Q7" s="61">
        <f t="shared" si="0"/>
        <v>14372097</v>
      </c>
      <c r="R7" s="61">
        <f t="shared" si="0"/>
        <v>9652</v>
      </c>
      <c r="S7" s="62">
        <f t="shared" si="1"/>
        <v>189.2549019607843</v>
      </c>
      <c r="T7" s="62">
        <f t="shared" si="2"/>
        <v>1489.0278698715292</v>
      </c>
      <c r="U7" s="63">
        <v>0</v>
      </c>
      <c r="V7" s="64">
        <f t="shared" si="3"/>
      </c>
      <c r="W7" s="48">
        <v>14372097</v>
      </c>
      <c r="X7" s="48">
        <v>9652</v>
      </c>
      <c r="Y7" s="62">
        <f t="shared" si="4"/>
        <v>1489.0278698715292</v>
      </c>
    </row>
    <row r="8" spans="1:25" ht="30" customHeight="1">
      <c r="A8" s="40">
        <v>5</v>
      </c>
      <c r="B8" s="41"/>
      <c r="C8" s="55" t="s">
        <v>31</v>
      </c>
      <c r="D8" s="56">
        <v>41459</v>
      </c>
      <c r="E8" s="57" t="s">
        <v>21</v>
      </c>
      <c r="F8" s="58" t="s">
        <v>32</v>
      </c>
      <c r="G8" s="58" t="s">
        <v>23</v>
      </c>
      <c r="H8" s="58">
        <v>3</v>
      </c>
      <c r="I8" s="67">
        <v>2149960</v>
      </c>
      <c r="J8" s="68">
        <v>1599</v>
      </c>
      <c r="K8" s="68">
        <v>3088130</v>
      </c>
      <c r="L8" s="68">
        <v>2252</v>
      </c>
      <c r="M8" s="68">
        <v>4003500</v>
      </c>
      <c r="N8" s="68">
        <v>2886</v>
      </c>
      <c r="O8" s="68">
        <v>2949105</v>
      </c>
      <c r="P8" s="68">
        <v>2106</v>
      </c>
      <c r="Q8" s="61">
        <f t="shared" si="0"/>
        <v>12190695</v>
      </c>
      <c r="R8" s="61">
        <f t="shared" si="0"/>
        <v>8843</v>
      </c>
      <c r="S8" s="62" t="e">
        <f t="shared" si="1"/>
        <v>#VALUE!</v>
      </c>
      <c r="T8" s="62">
        <f t="shared" si="2"/>
        <v>1378.5700554110597</v>
      </c>
      <c r="U8" s="63">
        <v>21956645</v>
      </c>
      <c r="V8" s="64">
        <f t="shared" si="3"/>
        <v>-0.4447833446321148</v>
      </c>
      <c r="W8" s="69">
        <v>81794940</v>
      </c>
      <c r="X8" s="69">
        <v>62030</v>
      </c>
      <c r="Y8" s="62">
        <f t="shared" si="4"/>
        <v>1318.6351765274867</v>
      </c>
    </row>
    <row r="9" spans="1:25" ht="30" customHeight="1">
      <c r="A9" s="40">
        <v>6</v>
      </c>
      <c r="B9" s="41"/>
      <c r="C9" s="55" t="s">
        <v>33</v>
      </c>
      <c r="D9" s="56">
        <v>41466</v>
      </c>
      <c r="E9" s="57" t="s">
        <v>34</v>
      </c>
      <c r="F9" s="58" t="s">
        <v>35</v>
      </c>
      <c r="G9" s="58" t="s">
        <v>23</v>
      </c>
      <c r="H9" s="58">
        <v>2</v>
      </c>
      <c r="I9" s="66">
        <v>2116700</v>
      </c>
      <c r="J9" s="66">
        <v>1533</v>
      </c>
      <c r="K9" s="66">
        <v>2530009</v>
      </c>
      <c r="L9" s="66">
        <v>1768</v>
      </c>
      <c r="M9" s="66">
        <v>3682090</v>
      </c>
      <c r="N9" s="66">
        <v>2511</v>
      </c>
      <c r="O9" s="66">
        <v>3291986</v>
      </c>
      <c r="P9" s="66">
        <v>2278</v>
      </c>
      <c r="Q9" s="61">
        <f t="shared" si="0"/>
        <v>11620785</v>
      </c>
      <c r="R9" s="61">
        <f t="shared" si="0"/>
        <v>8090</v>
      </c>
      <c r="S9" s="62" t="e">
        <f t="shared" si="1"/>
        <v>#VALUE!</v>
      </c>
      <c r="T9" s="62">
        <f t="shared" si="2"/>
        <v>1436.438195302843</v>
      </c>
      <c r="U9" s="63">
        <v>24559472</v>
      </c>
      <c r="V9" s="64">
        <f t="shared" si="3"/>
        <v>-0.5268308292621274</v>
      </c>
      <c r="W9" s="48">
        <v>47766979</v>
      </c>
      <c r="X9" s="48">
        <v>35056</v>
      </c>
      <c r="Y9" s="62">
        <f t="shared" si="4"/>
        <v>1362.5906834778639</v>
      </c>
    </row>
    <row r="10" spans="1:25" ht="30" customHeight="1">
      <c r="A10" s="40">
        <v>7</v>
      </c>
      <c r="B10" s="41"/>
      <c r="C10" s="55" t="s">
        <v>36</v>
      </c>
      <c r="D10" s="56">
        <v>41452</v>
      </c>
      <c r="E10" s="57" t="s">
        <v>34</v>
      </c>
      <c r="F10" s="58" t="s">
        <v>37</v>
      </c>
      <c r="G10" s="58" t="s">
        <v>23</v>
      </c>
      <c r="H10" s="58">
        <v>4</v>
      </c>
      <c r="I10" s="66">
        <v>1953215</v>
      </c>
      <c r="J10" s="66">
        <v>1570</v>
      </c>
      <c r="K10" s="66">
        <v>2266865</v>
      </c>
      <c r="L10" s="66">
        <v>1752</v>
      </c>
      <c r="M10" s="66">
        <v>3375416</v>
      </c>
      <c r="N10" s="66">
        <v>2566</v>
      </c>
      <c r="O10" s="66">
        <v>3612849</v>
      </c>
      <c r="P10" s="66">
        <v>2723</v>
      </c>
      <c r="Q10" s="61">
        <f t="shared" si="0"/>
        <v>11208345</v>
      </c>
      <c r="R10" s="61">
        <f t="shared" si="0"/>
        <v>8611</v>
      </c>
      <c r="S10" s="62" t="e">
        <f t="shared" si="1"/>
        <v>#VALUE!</v>
      </c>
      <c r="T10" s="62">
        <f t="shared" si="2"/>
        <v>1301.6310533039136</v>
      </c>
      <c r="U10" s="63">
        <v>18429676</v>
      </c>
      <c r="V10" s="64">
        <f t="shared" si="3"/>
        <v>-0.39183168494117854</v>
      </c>
      <c r="W10" s="48">
        <v>184294958</v>
      </c>
      <c r="X10" s="48">
        <v>140173</v>
      </c>
      <c r="Y10" s="62">
        <f t="shared" si="4"/>
        <v>1314.767879691524</v>
      </c>
    </row>
    <row r="11" spans="1:25" ht="30" customHeight="1">
      <c r="A11" s="40">
        <v>8</v>
      </c>
      <c r="B11" s="41"/>
      <c r="C11" s="55" t="s">
        <v>38</v>
      </c>
      <c r="D11" s="56">
        <v>41452</v>
      </c>
      <c r="E11" s="57" t="s">
        <v>25</v>
      </c>
      <c r="F11" s="58" t="s">
        <v>39</v>
      </c>
      <c r="G11" s="58">
        <v>64</v>
      </c>
      <c r="H11" s="58">
        <v>4</v>
      </c>
      <c r="I11" s="66">
        <v>1877244</v>
      </c>
      <c r="J11" s="66">
        <v>1273</v>
      </c>
      <c r="K11" s="66">
        <v>2439534</v>
      </c>
      <c r="L11" s="66">
        <v>1647</v>
      </c>
      <c r="M11" s="66">
        <v>3578020</v>
      </c>
      <c r="N11" s="66">
        <v>2404</v>
      </c>
      <c r="O11" s="66">
        <v>2907755</v>
      </c>
      <c r="P11" s="66">
        <v>1965</v>
      </c>
      <c r="Q11" s="61">
        <f t="shared" si="0"/>
        <v>10802553</v>
      </c>
      <c r="R11" s="61">
        <f t="shared" si="0"/>
        <v>7289</v>
      </c>
      <c r="S11" s="62">
        <f t="shared" si="1"/>
        <v>113.890625</v>
      </c>
      <c r="T11" s="62">
        <f t="shared" si="2"/>
        <v>1482.0349842228015</v>
      </c>
      <c r="U11" s="63">
        <v>20483717</v>
      </c>
      <c r="V11" s="64">
        <f t="shared" si="3"/>
        <v>-0.4726273068506072</v>
      </c>
      <c r="W11" s="48">
        <v>176440150</v>
      </c>
      <c r="X11" s="48">
        <v>121470</v>
      </c>
      <c r="Y11" s="62">
        <f t="shared" si="4"/>
        <v>1452.540956614802</v>
      </c>
    </row>
    <row r="12" spans="1:25" ht="30" customHeight="1">
      <c r="A12" s="40">
        <v>9</v>
      </c>
      <c r="B12" s="41"/>
      <c r="C12" s="55" t="s">
        <v>40</v>
      </c>
      <c r="D12" s="56">
        <v>41438</v>
      </c>
      <c r="E12" s="57" t="s">
        <v>41</v>
      </c>
      <c r="F12" s="58">
        <v>35</v>
      </c>
      <c r="G12" s="58" t="s">
        <v>23</v>
      </c>
      <c r="H12" s="58">
        <v>6</v>
      </c>
      <c r="I12" s="70">
        <v>1401165</v>
      </c>
      <c r="J12" s="70">
        <v>1029</v>
      </c>
      <c r="K12" s="70">
        <v>1757550</v>
      </c>
      <c r="L12" s="70">
        <v>1257</v>
      </c>
      <c r="M12" s="70">
        <v>2767510</v>
      </c>
      <c r="N12" s="70">
        <v>1953</v>
      </c>
      <c r="O12" s="70">
        <v>2177020</v>
      </c>
      <c r="P12" s="70">
        <v>1545</v>
      </c>
      <c r="Q12" s="61">
        <f t="shared" si="0"/>
        <v>8103245</v>
      </c>
      <c r="R12" s="61">
        <f t="shared" si="0"/>
        <v>5784</v>
      </c>
      <c r="S12" s="62" t="e">
        <f t="shared" si="1"/>
        <v>#VALUE!</v>
      </c>
      <c r="T12" s="62">
        <f t="shared" si="2"/>
        <v>1400.975968188105</v>
      </c>
      <c r="U12" s="63">
        <v>12492879</v>
      </c>
      <c r="V12" s="64">
        <f t="shared" si="3"/>
        <v>-0.3513708889680273</v>
      </c>
      <c r="W12" s="71">
        <v>185137613.5</v>
      </c>
      <c r="X12" s="71">
        <v>140163</v>
      </c>
      <c r="Y12" s="62">
        <f t="shared" si="4"/>
        <v>1320.873650678139</v>
      </c>
    </row>
    <row r="13" spans="1:25" ht="30" customHeight="1">
      <c r="A13" s="40">
        <v>10</v>
      </c>
      <c r="B13" s="41"/>
      <c r="C13" s="72" t="s">
        <v>42</v>
      </c>
      <c r="D13" s="56">
        <v>41438</v>
      </c>
      <c r="E13" s="73" t="s">
        <v>21</v>
      </c>
      <c r="F13" s="74" t="s">
        <v>43</v>
      </c>
      <c r="G13" s="74" t="s">
        <v>23</v>
      </c>
      <c r="H13" s="74">
        <v>6</v>
      </c>
      <c r="I13" s="67">
        <v>538750</v>
      </c>
      <c r="J13" s="68">
        <v>383</v>
      </c>
      <c r="K13" s="68">
        <v>645040</v>
      </c>
      <c r="L13" s="68">
        <v>453</v>
      </c>
      <c r="M13" s="68">
        <v>788800</v>
      </c>
      <c r="N13" s="68">
        <v>553</v>
      </c>
      <c r="O13" s="68">
        <v>644545</v>
      </c>
      <c r="P13" s="68">
        <v>473</v>
      </c>
      <c r="Q13" s="61">
        <f t="shared" si="0"/>
        <v>2617135</v>
      </c>
      <c r="R13" s="61">
        <f t="shared" si="0"/>
        <v>1862</v>
      </c>
      <c r="S13" s="62" t="e">
        <f t="shared" si="1"/>
        <v>#VALUE!</v>
      </c>
      <c r="T13" s="62">
        <f t="shared" si="2"/>
        <v>1405.5504833512352</v>
      </c>
      <c r="U13" s="63">
        <v>5427700</v>
      </c>
      <c r="V13" s="64">
        <f t="shared" si="3"/>
        <v>-0.5178187814359674</v>
      </c>
      <c r="W13" s="69">
        <v>103883498</v>
      </c>
      <c r="X13" s="69">
        <v>80248</v>
      </c>
      <c r="Y13" s="62">
        <f t="shared" si="4"/>
        <v>1294.5306798923339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5" t="s">
        <v>17</v>
      </c>
      <c r="C15" s="76"/>
      <c r="D15" s="76"/>
      <c r="E15" s="77"/>
      <c r="F15" s="23"/>
      <c r="G15" s="23">
        <f>SUM(G4:G14)</f>
        <v>193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189025903</v>
      </c>
      <c r="R15" s="27">
        <f>SUM(R4:R14)</f>
        <v>139394</v>
      </c>
      <c r="S15" s="28">
        <f>R15/G15</f>
        <v>722.2487046632124</v>
      </c>
      <c r="T15" s="49">
        <f>Q15/R15</f>
        <v>1356.0548014979124</v>
      </c>
      <c r="U15" s="54">
        <v>226775883</v>
      </c>
      <c r="V15" s="38">
        <f>IF(U15&lt;&gt;0,-(U15-Q15)/U15,"")</f>
        <v>-0.1664638210228025</v>
      </c>
      <c r="W15" s="29"/>
      <c r="X15" s="30"/>
      <c r="Y15" s="31"/>
    </row>
    <row r="16" spans="1:25" ht="18">
      <c r="A16" s="32"/>
      <c r="B16" s="33"/>
      <c r="C16" s="34"/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6" t="s">
        <v>19</v>
      </c>
      <c r="V16" s="86"/>
      <c r="W16" s="86"/>
      <c r="X16" s="86"/>
      <c r="Y16" s="86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7"/>
      <c r="V17" s="87"/>
      <c r="W17" s="87"/>
      <c r="X17" s="87"/>
      <c r="Y17" s="87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7"/>
      <c r="V18" s="87"/>
      <c r="W18" s="87"/>
      <c r="X18" s="87"/>
      <c r="Y18" s="87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admin</cp:lastModifiedBy>
  <cp:lastPrinted>2008-10-22T07:58:06Z</cp:lastPrinted>
  <dcterms:created xsi:type="dcterms:W3CDTF">2006-04-04T07:29:08Z</dcterms:created>
  <dcterms:modified xsi:type="dcterms:W3CDTF">2013-07-24T08:49:57Z</dcterms:modified>
  <cp:category/>
  <cp:version/>
  <cp:contentType/>
  <cp:contentStatus/>
</cp:coreProperties>
</file>