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5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<sst xmlns="http://schemas.openxmlformats.org/spreadsheetml/2006/main" count="70" uniqueCount="43">
  <si>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</si>
  <si>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</si>
  <si>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</si>
  <si>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</si>
  <si>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</si>
  <si>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</si>
  <si>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</si>
  <si>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</si>
  <si>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</si>
  <si>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</si>
  <si>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</si>
  <si>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</si>
  <si>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</si>
  <si>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</si>
  <si>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</si>
  <si>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</si>
  <si>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</si>
  <si>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</si>
  <si>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</si>
  <si>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</si>
  <si>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</si>
  <si>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We're The Millers</t>
  </si>
  <si>
    <t>InterCom</t>
  </si>
  <si>
    <t>38+2</t>
  </si>
  <si>
    <t>n/a</t>
  </si>
  <si>
    <t>White House Down</t>
  </si>
  <si>
    <t>36+2+1</t>
  </si>
  <si>
    <t>Elysium</t>
  </si>
  <si>
    <t>39+3+1</t>
  </si>
  <si>
    <t>Planes</t>
  </si>
  <si>
    <t>Forum Hungary</t>
  </si>
  <si>
    <t>33+46+1</t>
  </si>
  <si>
    <t>The Smurfs 2</t>
  </si>
  <si>
    <t>20+46+2</t>
  </si>
  <si>
    <t>The Mortal Instruments: City of Bones</t>
  </si>
  <si>
    <t>Pro Video</t>
  </si>
  <si>
    <t>Percy Jackson: Sea of Monsters</t>
  </si>
  <si>
    <t>20+29+2</t>
  </si>
  <si>
    <t>Grown Ups 2</t>
  </si>
  <si>
    <t>39+1</t>
  </si>
  <si>
    <t>Red 2</t>
  </si>
  <si>
    <t>Blue Jasmine</t>
  </si>
  <si>
    <t>Big Bang Media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</si>
</sst>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0" fontId="14" fillId="34" borderId="26" xfId="4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5" fillId="34" borderId="26" xfId="40" applyNumberFormat="1" applyFont="1" applyFill="1" applyBorder="1" applyAlignment="1">
      <alignment/>
    </xf>
    <xf numFmtId="190" fontId="14" fillId="34" borderId="26" xfId="43" applyNumberFormat="1" applyFont="1" applyFill="1" applyBorder="1" applyAlignment="1">
      <alignment/>
    </xf>
    <xf numFmtId="190" fontId="15" fillId="34" borderId="26" xfId="43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0" fontId="4" fillId="34" borderId="26" xfId="0" applyFont="1" applyFill="1" applyBorder="1" applyAlignment="1" applyProtection="1">
      <alignment horizontal="right" vertical="center"/>
      <protection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3" fontId="14" fillId="34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29 AUGUST - 1 SEPTEMBER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I4" sqref="I4:Y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5" t="s">
        <v>3</v>
      </c>
      <c r="G2" s="75" t="s">
        <v>4</v>
      </c>
      <c r="H2" s="75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9"/>
    </row>
    <row r="3" spans="1:25" ht="30" customHeight="1">
      <c r="A3" s="13"/>
      <c r="B3" s="14"/>
      <c r="C3" s="84"/>
      <c r="D3" s="86"/>
      <c r="E3" s="87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41508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9175724</v>
      </c>
      <c r="J4" s="59">
        <v>7267</v>
      </c>
      <c r="K4" s="59">
        <v>10721211</v>
      </c>
      <c r="L4" s="59">
        <v>8283</v>
      </c>
      <c r="M4" s="59">
        <v>15946340</v>
      </c>
      <c r="N4" s="59">
        <v>12065</v>
      </c>
      <c r="O4" s="59">
        <v>12869152</v>
      </c>
      <c r="P4" s="59">
        <v>9528</v>
      </c>
      <c r="Q4" s="60">
        <f aca="true" t="shared" si="0" ref="Q4:R13">+I4+K4+M4+O4</f>
        <v>48712427</v>
      </c>
      <c r="R4" s="60">
        <f t="shared" si="0"/>
        <v>37143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1311.483375063942</v>
      </c>
      <c r="U4" s="62">
        <v>61917791</v>
      </c>
      <c r="V4" s="63">
        <f aca="true" t="shared" si="3" ref="V4:V13">IF(U4&lt;&gt;0,-(U4-Q4)/U4,"")</f>
        <v>-0.2132725309919406</v>
      </c>
      <c r="W4" s="64">
        <v>142766030</v>
      </c>
      <c r="X4" s="64">
        <v>110350</v>
      </c>
      <c r="Y4" s="61">
        <f aca="true" t="shared" si="4" ref="Y4:Y13">W4/X4</f>
        <v>1293.756502038967</v>
      </c>
    </row>
    <row r="5" spans="1:25" ht="31.5" customHeight="1">
      <c r="A5" s="40">
        <v>2</v>
      </c>
      <c r="B5" s="41"/>
      <c r="C5" s="55" t="s">
        <v>25</v>
      </c>
      <c r="D5" s="56">
        <v>41515</v>
      </c>
      <c r="E5" s="57" t="s">
        <v>22</v>
      </c>
      <c r="F5" s="58" t="s">
        <v>26</v>
      </c>
      <c r="G5" s="58" t="s">
        <v>24</v>
      </c>
      <c r="H5" s="58">
        <v>1</v>
      </c>
      <c r="I5" s="65">
        <v>4609735</v>
      </c>
      <c r="J5" s="65">
        <v>3421</v>
      </c>
      <c r="K5" s="65">
        <v>4823979</v>
      </c>
      <c r="L5" s="65">
        <v>3524</v>
      </c>
      <c r="M5" s="65">
        <v>7409373</v>
      </c>
      <c r="N5" s="65">
        <v>5344</v>
      </c>
      <c r="O5" s="65">
        <v>6241816</v>
      </c>
      <c r="P5" s="65">
        <v>4441</v>
      </c>
      <c r="Q5" s="60">
        <f t="shared" si="0"/>
        <v>23084903</v>
      </c>
      <c r="R5" s="60">
        <f t="shared" si="0"/>
        <v>16730</v>
      </c>
      <c r="S5" s="61" t="e">
        <f t="shared" si="1"/>
        <v>#VALUE!</v>
      </c>
      <c r="T5" s="61">
        <f t="shared" si="2"/>
        <v>1379.850747160789</v>
      </c>
      <c r="U5" s="62">
        <v>0</v>
      </c>
      <c r="V5" s="63">
        <f t="shared" si="3"/>
      </c>
      <c r="W5" s="66">
        <v>23084903</v>
      </c>
      <c r="X5" s="66">
        <v>16730</v>
      </c>
      <c r="Y5" s="61">
        <f t="shared" si="4"/>
        <v>1379.850747160789</v>
      </c>
    </row>
    <row r="6" spans="1:25" ht="30" customHeight="1">
      <c r="A6" s="40">
        <v>3</v>
      </c>
      <c r="B6" s="41"/>
      <c r="C6" s="55" t="s">
        <v>27</v>
      </c>
      <c r="D6" s="56">
        <v>41501</v>
      </c>
      <c r="E6" s="57" t="s">
        <v>22</v>
      </c>
      <c r="F6" s="58" t="s">
        <v>28</v>
      </c>
      <c r="G6" s="58" t="s">
        <v>24</v>
      </c>
      <c r="H6" s="58">
        <v>3</v>
      </c>
      <c r="I6" s="65">
        <v>3084541</v>
      </c>
      <c r="J6" s="65">
        <v>2333</v>
      </c>
      <c r="K6" s="65">
        <v>3396688</v>
      </c>
      <c r="L6" s="65">
        <v>2545</v>
      </c>
      <c r="M6" s="65">
        <v>5710510</v>
      </c>
      <c r="N6" s="65">
        <v>4171</v>
      </c>
      <c r="O6" s="65">
        <v>4132496</v>
      </c>
      <c r="P6" s="65">
        <v>2997</v>
      </c>
      <c r="Q6" s="60">
        <f t="shared" si="0"/>
        <v>16324235</v>
      </c>
      <c r="R6" s="60">
        <f t="shared" si="0"/>
        <v>12046</v>
      </c>
      <c r="S6" s="61" t="e">
        <f t="shared" si="1"/>
        <v>#VALUE!</v>
      </c>
      <c r="T6" s="61">
        <f t="shared" si="2"/>
        <v>1355.1581437821683</v>
      </c>
      <c r="U6" s="62">
        <v>31092440</v>
      </c>
      <c r="V6" s="63">
        <f t="shared" si="3"/>
        <v>-0.47497735784004086</v>
      </c>
      <c r="W6" s="66">
        <v>146718174</v>
      </c>
      <c r="X6" s="66">
        <v>109221</v>
      </c>
      <c r="Y6" s="61">
        <f t="shared" si="4"/>
        <v>1343.3146922295164</v>
      </c>
    </row>
    <row r="7" spans="1:25" ht="30" customHeight="1">
      <c r="A7" s="40">
        <v>4</v>
      </c>
      <c r="B7" s="41"/>
      <c r="C7" s="55" t="s">
        <v>29</v>
      </c>
      <c r="D7" s="56">
        <v>41501</v>
      </c>
      <c r="E7" s="57" t="s">
        <v>30</v>
      </c>
      <c r="F7" s="58" t="s">
        <v>31</v>
      </c>
      <c r="G7" s="58" t="s">
        <v>24</v>
      </c>
      <c r="H7" s="58">
        <v>3</v>
      </c>
      <c r="I7" s="67">
        <v>2749290</v>
      </c>
      <c r="J7" s="67">
        <v>2157</v>
      </c>
      <c r="K7" s="67">
        <v>2564184</v>
      </c>
      <c r="L7" s="67">
        <v>2005</v>
      </c>
      <c r="M7" s="67">
        <v>5154643</v>
      </c>
      <c r="N7" s="67">
        <v>3907</v>
      </c>
      <c r="O7" s="67">
        <v>5097452</v>
      </c>
      <c r="P7" s="67">
        <v>3906</v>
      </c>
      <c r="Q7" s="60">
        <f t="shared" si="0"/>
        <v>15565569</v>
      </c>
      <c r="R7" s="60">
        <f t="shared" si="0"/>
        <v>11975</v>
      </c>
      <c r="S7" s="61" t="e">
        <f t="shared" si="1"/>
        <v>#VALUE!</v>
      </c>
      <c r="T7" s="61">
        <f t="shared" si="2"/>
        <v>1299.8387473903967</v>
      </c>
      <c r="U7" s="62">
        <v>23291769</v>
      </c>
      <c r="V7" s="63">
        <f t="shared" si="3"/>
        <v>-0.3317137483202757</v>
      </c>
      <c r="W7" s="48">
        <v>104346414</v>
      </c>
      <c r="X7" s="48">
        <v>78450</v>
      </c>
      <c r="Y7" s="61">
        <f t="shared" si="4"/>
        <v>1330.100879541109</v>
      </c>
    </row>
    <row r="8" spans="1:25" ht="26.25" customHeight="1">
      <c r="A8" s="40">
        <v>5</v>
      </c>
      <c r="B8" s="41"/>
      <c r="C8" s="55" t="s">
        <v>32</v>
      </c>
      <c r="D8" s="56">
        <v>41487</v>
      </c>
      <c r="E8" s="57" t="s">
        <v>22</v>
      </c>
      <c r="F8" s="58" t="s">
        <v>33</v>
      </c>
      <c r="G8" s="58" t="s">
        <v>24</v>
      </c>
      <c r="H8" s="58">
        <v>5</v>
      </c>
      <c r="I8" s="65">
        <v>3105995</v>
      </c>
      <c r="J8" s="65">
        <v>2439</v>
      </c>
      <c r="K8" s="65">
        <v>2623141</v>
      </c>
      <c r="L8" s="65">
        <v>2035</v>
      </c>
      <c r="M8" s="65">
        <v>4943211</v>
      </c>
      <c r="N8" s="65">
        <v>3818</v>
      </c>
      <c r="O8" s="65">
        <v>4423430</v>
      </c>
      <c r="P8" s="65">
        <v>3340</v>
      </c>
      <c r="Q8" s="60">
        <f t="shared" si="0"/>
        <v>15095777</v>
      </c>
      <c r="R8" s="60">
        <f t="shared" si="0"/>
        <v>11632</v>
      </c>
      <c r="S8" s="61" t="e">
        <f t="shared" si="1"/>
        <v>#VALUE!</v>
      </c>
      <c r="T8" s="61">
        <f t="shared" si="2"/>
        <v>1297.7800034387894</v>
      </c>
      <c r="U8" s="62">
        <v>19209584</v>
      </c>
      <c r="V8" s="63">
        <f t="shared" si="3"/>
        <v>-0.21415388277018388</v>
      </c>
      <c r="W8" s="66">
        <v>230530552</v>
      </c>
      <c r="X8" s="66">
        <v>177850</v>
      </c>
      <c r="Y8" s="61">
        <f t="shared" si="4"/>
        <v>1296.2077705931965</v>
      </c>
    </row>
    <row r="9" spans="1:25" ht="31.5" customHeight="1">
      <c r="A9" s="68">
        <v>6</v>
      </c>
      <c r="B9" s="69"/>
      <c r="C9" s="55" t="s">
        <v>34</v>
      </c>
      <c r="D9" s="56">
        <v>41515</v>
      </c>
      <c r="E9" s="57" t="s">
        <v>35</v>
      </c>
      <c r="F9" s="58">
        <v>30</v>
      </c>
      <c r="G9" s="58" t="s">
        <v>24</v>
      </c>
      <c r="H9" s="58">
        <v>1</v>
      </c>
      <c r="I9" s="70">
        <v>3267937</v>
      </c>
      <c r="J9" s="70">
        <v>2702</v>
      </c>
      <c r="K9" s="70">
        <v>3343134</v>
      </c>
      <c r="L9" s="70">
        <v>2656</v>
      </c>
      <c r="M9" s="70">
        <v>4256900</v>
      </c>
      <c r="N9" s="70">
        <v>3252</v>
      </c>
      <c r="O9" s="70">
        <v>3385190</v>
      </c>
      <c r="P9" s="70">
        <v>2522</v>
      </c>
      <c r="Q9" s="60">
        <f t="shared" si="0"/>
        <v>14253161</v>
      </c>
      <c r="R9" s="60">
        <f t="shared" si="0"/>
        <v>11132</v>
      </c>
      <c r="S9" s="61" t="e">
        <f t="shared" si="1"/>
        <v>#VALUE!</v>
      </c>
      <c r="T9" s="61">
        <f t="shared" si="2"/>
        <v>1280.3773805246137</v>
      </c>
      <c r="U9" s="62">
        <v>9148360</v>
      </c>
      <c r="V9" s="63">
        <f t="shared" si="3"/>
        <v>0.5580017620644575</v>
      </c>
      <c r="W9" s="71">
        <v>27471371</v>
      </c>
      <c r="X9" s="71">
        <v>21893</v>
      </c>
      <c r="Y9" s="61">
        <f t="shared" si="4"/>
        <v>1254.8015804138308</v>
      </c>
    </row>
    <row r="10" spans="1:25" ht="30" customHeight="1">
      <c r="A10" s="40">
        <v>7</v>
      </c>
      <c r="B10" s="41"/>
      <c r="C10" s="55" t="s">
        <v>41</v>
      </c>
      <c r="D10" s="56">
        <v>41515</v>
      </c>
      <c r="E10" s="57" t="s">
        <v>42</v>
      </c>
      <c r="F10" s="58">
        <v>25</v>
      </c>
      <c r="G10" s="58" t="s">
        <v>24</v>
      </c>
      <c r="H10" s="58">
        <v>1</v>
      </c>
      <c r="I10" s="67">
        <v>1506954</v>
      </c>
      <c r="J10" s="67">
        <v>1133</v>
      </c>
      <c r="K10" s="67">
        <v>1876176</v>
      </c>
      <c r="L10" s="67">
        <v>1380</v>
      </c>
      <c r="M10" s="67">
        <v>2526404</v>
      </c>
      <c r="N10" s="67">
        <v>1797</v>
      </c>
      <c r="O10" s="67">
        <v>2520864</v>
      </c>
      <c r="P10" s="67">
        <v>1810</v>
      </c>
      <c r="Q10" s="60">
        <f t="shared" si="0"/>
        <v>8430398</v>
      </c>
      <c r="R10" s="60">
        <f t="shared" si="0"/>
        <v>6120</v>
      </c>
      <c r="S10" s="61" t="e">
        <f t="shared" si="1"/>
        <v>#VALUE!</v>
      </c>
      <c r="T10" s="61">
        <f t="shared" si="2"/>
        <v>1377.5160130718955</v>
      </c>
      <c r="U10" s="62">
        <v>0</v>
      </c>
      <c r="V10" s="63">
        <f t="shared" si="3"/>
      </c>
      <c r="W10" s="48">
        <v>8430398</v>
      </c>
      <c r="X10" s="48">
        <v>6120</v>
      </c>
      <c r="Y10" s="61">
        <f t="shared" si="4"/>
        <v>1377.5160130718955</v>
      </c>
    </row>
    <row r="11" spans="1:25" ht="31.5" customHeight="1">
      <c r="A11" s="40">
        <v>8</v>
      </c>
      <c r="B11" s="41"/>
      <c r="C11" s="55" t="s">
        <v>36</v>
      </c>
      <c r="D11" s="56">
        <v>41501</v>
      </c>
      <c r="E11" s="57" t="s">
        <v>22</v>
      </c>
      <c r="F11" s="58" t="s">
        <v>37</v>
      </c>
      <c r="G11" s="58" t="s">
        <v>24</v>
      </c>
      <c r="H11" s="58">
        <v>3</v>
      </c>
      <c r="I11" s="65">
        <v>1715637</v>
      </c>
      <c r="J11" s="65">
        <v>1299</v>
      </c>
      <c r="K11" s="65">
        <v>1613935</v>
      </c>
      <c r="L11" s="65">
        <v>1234</v>
      </c>
      <c r="M11" s="65">
        <v>2388365</v>
      </c>
      <c r="N11" s="65">
        <v>1737</v>
      </c>
      <c r="O11" s="65">
        <v>1937880</v>
      </c>
      <c r="P11" s="65">
        <v>1373</v>
      </c>
      <c r="Q11" s="60">
        <f>+I11+K11+M11+O11</f>
        <v>7655817</v>
      </c>
      <c r="R11" s="60">
        <f>+J11+L11+N11+P11</f>
        <v>5643</v>
      </c>
      <c r="S11" s="61" t="e">
        <f>IF(Q11&lt;&gt;0,R11/G11,"")</f>
        <v>#VALUE!</v>
      </c>
      <c r="T11" s="61">
        <f>IF(Q11&lt;&gt;0,Q11/R11,"")</f>
        <v>1356.692716640085</v>
      </c>
      <c r="U11" s="62">
        <v>12496115</v>
      </c>
      <c r="V11" s="63">
        <f>IF(U11&lt;&gt;0,-(U11-Q11)/U11,"")</f>
        <v>-0.3873442265856228</v>
      </c>
      <c r="W11" s="66">
        <v>62600943</v>
      </c>
      <c r="X11" s="66">
        <v>45308</v>
      </c>
      <c r="Y11" s="61">
        <f>W11/X11</f>
        <v>1381.6752670610047</v>
      </c>
    </row>
    <row r="12" spans="1:25" ht="30" customHeight="1">
      <c r="A12" s="40">
        <v>9</v>
      </c>
      <c r="B12" s="41"/>
      <c r="C12" s="55" t="s">
        <v>38</v>
      </c>
      <c r="D12" s="56">
        <v>41473</v>
      </c>
      <c r="E12" s="57" t="s">
        <v>22</v>
      </c>
      <c r="F12" s="58" t="s">
        <v>39</v>
      </c>
      <c r="G12" s="58" t="s">
        <v>24</v>
      </c>
      <c r="H12" s="58">
        <v>7</v>
      </c>
      <c r="I12" s="65">
        <v>1186195</v>
      </c>
      <c r="J12" s="65">
        <v>943</v>
      </c>
      <c r="K12" s="65">
        <v>1205620</v>
      </c>
      <c r="L12" s="65">
        <v>945</v>
      </c>
      <c r="M12" s="65">
        <v>2291240</v>
      </c>
      <c r="N12" s="65">
        <v>1726</v>
      </c>
      <c r="O12" s="65">
        <v>1300200</v>
      </c>
      <c r="P12" s="65">
        <v>958</v>
      </c>
      <c r="Q12" s="60">
        <f>+I12+K12+M12+O12</f>
        <v>5983255</v>
      </c>
      <c r="R12" s="60">
        <f>+J12+L12+N12+P12</f>
        <v>4572</v>
      </c>
      <c r="S12" s="61" t="e">
        <f>IF(Q12&lt;&gt;0,R12/G12,"")</f>
        <v>#VALUE!</v>
      </c>
      <c r="T12" s="61">
        <f>IF(Q12&lt;&gt;0,Q12/R12,"")</f>
        <v>1308.6734470691163</v>
      </c>
      <c r="U12" s="62">
        <v>8899225</v>
      </c>
      <c r="V12" s="63">
        <f>IF(U12&lt;&gt;0,-(U12-Q12)/U12,"")</f>
        <v>-0.32766561133132377</v>
      </c>
      <c r="W12" s="66">
        <v>257851215</v>
      </c>
      <c r="X12" s="66">
        <v>206328</v>
      </c>
      <c r="Y12" s="61">
        <f>W12/X12</f>
        <v>1249.7150895661277</v>
      </c>
    </row>
    <row r="13" spans="1:25" ht="26.25" customHeight="1">
      <c r="A13" s="40">
        <v>10</v>
      </c>
      <c r="B13" s="41"/>
      <c r="C13" s="55" t="s">
        <v>40</v>
      </c>
      <c r="D13" s="56">
        <v>41494</v>
      </c>
      <c r="E13" s="57" t="s">
        <v>35</v>
      </c>
      <c r="F13" s="58">
        <v>30</v>
      </c>
      <c r="G13" s="58" t="s">
        <v>24</v>
      </c>
      <c r="H13" s="58">
        <v>4</v>
      </c>
      <c r="I13" s="72">
        <v>877190</v>
      </c>
      <c r="J13" s="73">
        <v>639</v>
      </c>
      <c r="K13" s="72">
        <v>1011110</v>
      </c>
      <c r="L13" s="73">
        <v>730</v>
      </c>
      <c r="M13" s="72">
        <v>1427200</v>
      </c>
      <c r="N13" s="73">
        <v>997</v>
      </c>
      <c r="O13" s="72">
        <v>1178620</v>
      </c>
      <c r="P13" s="73">
        <v>835</v>
      </c>
      <c r="Q13" s="60">
        <f>+I13+K13+M13+O13</f>
        <v>4494120</v>
      </c>
      <c r="R13" s="60">
        <f>+J13+L13+N13+P13</f>
        <v>3201</v>
      </c>
      <c r="S13" s="61" t="e">
        <f>IF(Q13&lt;&gt;0,R13/G13,"")</f>
        <v>#VALUE!</v>
      </c>
      <c r="T13" s="61">
        <f>IF(Q13&lt;&gt;0,Q13/R13,"")</f>
        <v>1403.9737582005623</v>
      </c>
      <c r="U13" s="62">
        <v>8972326</v>
      </c>
      <c r="V13" s="63">
        <f>IF(U13&lt;&gt;0,-(U13-Q13)/U13,"")</f>
        <v>-0.49911316196045485</v>
      </c>
      <c r="W13" s="62">
        <v>90151170</v>
      </c>
      <c r="X13" s="62">
        <v>67220</v>
      </c>
      <c r="Y13" s="61">
        <f>W13/X13</f>
        <v>1341.1361202023206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159599662</v>
      </c>
      <c r="R15" s="27">
        <f>SUM(R4:R14)</f>
        <v>120194</v>
      </c>
      <c r="S15" s="28" t="e">
        <f>R15/G15</f>
        <v>#DIV/0!</v>
      </c>
      <c r="T15" s="49">
        <f>Q15/R15</f>
        <v>1327.8504917050768</v>
      </c>
      <c r="U15" s="54">
        <v>185219115</v>
      </c>
      <c r="V15" s="38">
        <f>IF(U15&lt;&gt;0,-(U15-Q15)/U15,"")</f>
        <v>-0.1383197031256736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2013-09-02T11:45:58Z</dcterms:modified>
  <cp:category/>
  <cp:version/>
  <cp:contentType/>
  <cp:contentStatus/>
</cp:coreProperties>
</file>